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4151DADB-A25C-4EA7-8FAE-3E9B61AD259E}" xr6:coauthVersionLast="47" xr6:coauthVersionMax="47" xr10:uidLastSave="{00000000-0000-0000-0000-000000000000}"/>
  <bookViews>
    <workbookView xWindow="-103" yWindow="-103" windowWidth="22149" windowHeight="13200" activeTab="1" xr2:uid="{00000000-000D-0000-FFFF-FFFF00000000}"/>
  </bookViews>
  <sheets>
    <sheet name="Cwblhau'r ffurflen" sheetId="26" r:id="rId1"/>
    <sheet name="Prif ffurflen" sheetId="17" r:id="rId2"/>
    <sheet name="Taliadau a wnaed" sheetId="21" r:id="rId3"/>
    <sheet name="Gwariant tybiannol" sheetId="22" r:id="rId4"/>
    <sheet name="Gwariant arall a awdurdodwyd" sheetId="20" r:id="rId5"/>
    <sheet name="Anfonebau heb eu derbyn" sheetId="9" r:id="rId6"/>
    <sheet name="Taliadau heb eu gwneud" sheetId="16" r:id="rId7"/>
    <sheet name="Treuliau personol" sheetId="11" r:id="rId8"/>
    <sheet name="Rhoddion a ganiateir" sheetId="23" r:id="rId9"/>
    <sheet name="Rhoddion nas caniateir" sheetId="24" r:id="rId10"/>
    <sheet name="Lists" sheetId="25" state="hidden" r:id="rId11"/>
  </sheets>
  <definedNames>
    <definedName name="_xlnm.Print_Area" localSheetId="5">'Anfonebau heb eu derbyn'!$A$1:$G$18</definedName>
    <definedName name="_xlnm.Print_Area" localSheetId="0">'Cwblhau''r ffurflen'!$A$1:$O$42</definedName>
    <definedName name="_xlnm.Print_Area" localSheetId="4">'Gwariant arall a awdurdodwyd'!$A$1:$F$21</definedName>
    <definedName name="_xlnm.Print_Area" localSheetId="3">'Gwariant tybiannol'!$A$1:$F$22</definedName>
    <definedName name="_xlnm.Print_Area" localSheetId="1">'Prif ffurflen'!$A$1:$P$92</definedName>
    <definedName name="_xlnm.Print_Area" localSheetId="8">'Rhoddion a ganiateir'!$A$1:$H$21</definedName>
    <definedName name="_xlnm.Print_Area" localSheetId="9">'Rhoddion nas caniateir'!$A$1:$G$20</definedName>
    <definedName name="_xlnm.Print_Area" localSheetId="2">'Taliadau a wnaed'!$A$1:$I$22</definedName>
    <definedName name="_xlnm.Print_Area" localSheetId="6">'Taliadau heb eu gwneud'!$A$1:$G$18</definedName>
    <definedName name="_xlnm.Print_Area" localSheetId="7">'Treuliau personol'!$A$1:$F$19</definedName>
    <definedName name="_xlnm.Print_Titles" localSheetId="5">'Anfonebau heb eu derbyn'!$1:$4</definedName>
    <definedName name="_xlnm.Print_Titles" localSheetId="4">'Gwariant arall a awdurdodwyd'!$1:$4</definedName>
    <definedName name="_xlnm.Print_Titles" localSheetId="3">'Gwariant tybiannol'!$1:$5</definedName>
    <definedName name="_xlnm.Print_Titles" localSheetId="8">'Rhoddion a ganiateir'!$1:$5</definedName>
    <definedName name="_xlnm.Print_Titles" localSheetId="9">'Rhoddion nas caniateir'!$1:$5</definedName>
    <definedName name="_xlnm.Print_Titles" localSheetId="2">'Taliadau a wnaed'!$1:$5</definedName>
    <definedName name="_xlnm.Print_Titles" localSheetId="6">'Taliadau heb eu gwneud'!$1:$4</definedName>
    <definedName name="_xlnm.Print_Titles" localSheetId="7">'Treuliau personol'!$1:$4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1" i="17" l="1"/>
  <c r="O51" i="17"/>
  <c r="O49" i="17"/>
  <c r="O47" i="17"/>
  <c r="O45" i="17"/>
  <c r="O43" i="17"/>
  <c r="F19" i="11" l="1"/>
  <c r="I70" i="17" s="1"/>
  <c r="G18" i="16"/>
  <c r="E55" i="17" s="1"/>
  <c r="F18" i="20"/>
  <c r="E47" i="17" s="1"/>
  <c r="G20" i="24"/>
  <c r="I79" i="17" s="1"/>
  <c r="H21" i="23"/>
  <c r="I77" i="17" s="1"/>
  <c r="F19" i="22"/>
  <c r="E42" i="17" s="1"/>
  <c r="I19" i="21"/>
  <c r="E38" i="17" s="1"/>
  <c r="G18" i="9"/>
  <c r="E51" i="17" s="1"/>
  <c r="O53" i="17" l="1"/>
  <c r="E58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tc={5A6341FA-A014-4225-BE09-D918B867352D}</author>
    <author>tc={88BBB45B-F584-4E8A-8A0B-FBE5F82698A8}</author>
    <author>tc={2CB17760-A9BA-4917-ACFA-910EB23BB468}</author>
    <author>tc={D94AD6F3-8E01-4C23-99E8-F09AE5356900}</author>
  </authors>
  <commentList>
    <comment ref="I7" authorId="0" shapeId="0" xr:uid="{5A6341FA-A014-4225-BE09-D918B867352D}">
      <text>
        <t>[Threaded comment]
Your version of Excel allows you to read this threaded comment; however, any edits to it will get removed if the file is opened in a newer version of Excel. Learn more: https://go.microsoft.com/fwlink/?linkid=870924
Comment:
    Y gyfradd arferol oedd £250, ond rhoddodd Mike hi am hanner pris gan ei fod yn hoffi ymgyrch Jane. Felly mae'r gostyngiad o £125 yn ymddangos yn y daflen waith gwariant tybiannol.</t>
      </text>
    </comment>
    <comment ref="B8" authorId="1" shapeId="0" xr:uid="{88BBB45B-F584-4E8A-8A0B-FBE5F82698A8}">
      <text>
        <t>[Threaded comment]
Your version of Excel allows you to read this threaded comment; however, any edits to it will get removed if the file is opened in a newer version of Excel. Learn more: https://go.microsoft.com/fwlink/?linkid=870924
Comment:
    Dim angen gan fod o dan £20</t>
      </text>
    </comment>
    <comment ref="B9" authorId="2" shapeId="0" xr:uid="{2CB17760-A9BA-4917-ACFA-910EB23BB468}">
      <text>
        <t>[Threaded comment]
Your version of Excel allows you to read this threaded comment; however, any edits to it will get removed if the file is opened in a newer version of Excel. Learn more: https://go.microsoft.com/fwlink/?linkid=870924
Comment:
    Nid oes angen anfoneb gan mai amcangyfrif o'r gwerth a ddefnyddiwyd yw hwn, yn hytrach na thaliad. Fodd bynnag, dylid cynnwys rhywfaint o dystiolaeth i egluro'r cyfrifiad.</t>
      </text>
    </comment>
    <comment ref="I9" authorId="3" shapeId="0" xr:uid="{D94AD6F3-8E01-4C23-99E8-F09AE5356900}">
      <text>
        <t>[Threaded comment]
Your version of Excel allows you to read this threaded comment; however, any edits to it will get removed if the file is opened in a newer version of Excel. Learn more: https://go.microsoft.com/fwlink/?linkid=870924
Comment:
    Amcangyfrif o werth - mae cetris yr argraffydd yn costio £30, amcangyfrif bod yr ymgeisydd wedi defnyddio tua hanner yr inc ar y posteri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tc={5BEB91AF-EAF1-42DA-967B-3B71AE642C0A}</author>
    <author>tc={A62D889B-5239-4771-9531-BD2A6F408443}</author>
  </authors>
  <commentList>
    <comment ref="F6" authorId="0" shapeId="0" xr:uid="{5BEB91AF-EAF1-42DA-967B-3B71AE642C0A}">
      <text>
        <t>[Threaded comment]
Your version of Excel allows you to read this threaded comment; however, any edits to it will get removed if the file is opened in a newer version of Excel. Learn more: https://go.microsoft.com/fwlink/?linkid=870924
Comment:
    Dyma hanner am ddim y fan hysbysebu, a roddwyd fel disgownt gan Mike. Adroddir y taliad o £125 sy'n weddill fel Taliad a Wnaed o dan eitem 2.</t>
      </text>
    </comment>
    <comment ref="F7" authorId="1" shapeId="0" xr:uid="{A62D889B-5239-4771-9531-BD2A6F408443}">
      <text>
        <t>[Threaded comment]
Your version of Excel allows you to read this threaded comment; however, any edits to it will get removed if the file is opened in a newer version of Excel. Learn more: https://go.microsoft.com/fwlink/?linkid=870924
Comment:
    Darparwyd y swyddfa hon i'r ymgeisydd am ddim felly caiff y gwerth llawn ei adrodd fel gwariant tybiannol. Gan fod gwerth y gwariant tybiannol dros £500, mae angen adrodd hyn hefyd fel rhodd. Gweler y daflen waith 'Rhoddion a ganiateir'.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tc={5D57C68F-6EE0-48CA-92D1-51BE0FA167AA}</author>
  </authors>
  <commentList>
    <comment ref="H6" authorId="0" shapeId="0" xr:uid="{5D57C68F-6EE0-48CA-92D1-51BE0FA167AA}">
      <text>
        <t>[Threaded comment]
Your version of Excel allows you to read this threaded comment; however, any edits to it will get removed if the file is opened in a newer version of Excel. Learn more: https://go.microsoft.com/fwlink/?linkid=870924
Comment:
    Gwariant tybiannol - gweler eitem 2 ar y daflen waith gwariant tybiannol.</t>
      </text>
    </comment>
  </commentList>
</comments>
</file>

<file path=xl/sharedStrings.xml><?xml version="1.0" encoding="utf-8"?>
<sst xmlns="http://schemas.openxmlformats.org/spreadsheetml/2006/main" count="273" uniqueCount="220">
  <si>
    <t>Ffurflen gwariant ymgeisydd: 
Etholiadau'r Senedd</t>
  </si>
  <si>
    <t>Cwblhau’r ffurflen wariant</t>
  </si>
  <si>
    <t xml:space="preserve">Nodwch eich manylion ar y brif ffurflen a nodwch eich gwariant yn y daflen waith briodol. Bydd cyfansymiau o bob taflen waith yn ymddangos </t>
  </si>
  <si>
    <t xml:space="preserve"> yn awtomatig ar y brif ffurflen.</t>
  </si>
  <si>
    <t>Os nad oes gennych unrhyw beth i'w nodi ar gyfer taflen waith benodol, gadewch hi'n wag. Nodwch 'DIM' yn y blwch perthnasol ar y brif ffurflen.</t>
  </si>
  <si>
    <t>Marc adnabod yr ymgeisydd</t>
  </si>
  <si>
    <t xml:space="preserve">Gan fod mwy nag un ffurflen y mae'n rhaid ei llenwi, mae'n bwysig y gellir adnabod yr holl ddogfennau yn eich ffurflen fel eich rhai chi. </t>
  </si>
  <si>
    <t xml:space="preserve">Er mwyn gwneud hyn, ychwanegwch farc adnabod at y ffurflen gwariant, datganiad yr ymgeisydd a datganiad yr asiant. </t>
  </si>
  <si>
    <t xml:space="preserve">Gallwch ddewis unrhyw beth fel eich marc adnabod. Mae nifer o ymgeiswyr yn defnyddio eu blaenlythrennau ynghyd â chyfuniad o rifau neu lythrennau sy’n </t>
  </si>
  <si>
    <t xml:space="preserve">cyfeirio at yr etholiad neu’r ardal etholiadol.  </t>
  </si>
  <si>
    <t>Beth bynnag a ddewiswch, mae’n bwysig cofio defnyddio’r un marc adnabod ar yr holl ffurflenni yn eich cofnod.</t>
  </si>
  <si>
    <t>Cyflwyno eich ffurflen</t>
  </si>
  <si>
    <t xml:space="preserve">Cyflwynwch y ffurflen hon i'r Swyddog Canlyniadau perthnasol o fewn 35 diwrnod o ddatgan y canlyniad. </t>
  </si>
  <si>
    <t xml:space="preserve">Gallwch ddod o hyd i’w manylion cyswllt yn: </t>
  </si>
  <si>
    <t>electoralcommission.org.uk/cy/pleidleisio-ac-etholiadau</t>
  </si>
  <si>
    <t xml:space="preserve">Mae'n rhaid i’r ffurflen cael datganiad ar wahân wedi'i lofnodi gan yr asiant etholiadol sy'n dilysu'r cofnod hwn. O fewn 7 diwrnod o  </t>
  </si>
  <si>
    <t>gyflwyno'r cofnod hwn, mae'n rhaid i'r ymgeisydd hefyd gyflwyno datganiad wedi'i lofnodi yn dilysu'r cofnod hwn.</t>
  </si>
  <si>
    <t>Datganiad yr asiant:</t>
  </si>
  <si>
    <t>electoralcommission.org.uk/cy/media/12778</t>
  </si>
  <si>
    <t>Datganiad yr ymgeisydd:</t>
  </si>
  <si>
    <t>electoralcommission.org.uk/cy/media/12777</t>
  </si>
  <si>
    <t>Defnyddio Microsoft Excel i gwblhau'r ffurflen hon</t>
  </si>
  <si>
    <t>1. Sgroliwch drwy'r taflenni gwaith</t>
  </si>
  <si>
    <t>Defnyddiwch y saethau [◄ a ►] ar chwith gwaelod y sgrîn i symud drwy'r tabiau ar hyd gwaelod y sgrîn.</t>
  </si>
  <si>
    <t>Mae cyfanswm o 9 taflen waith. Y daflen waith olaf yw ‘Rhoddion na chaniateir’.</t>
  </si>
  <si>
    <t>2.  Mewnosod rhes newydd yn y taflenni gwaith</t>
  </si>
  <si>
    <t xml:space="preserve">Gosodwch y cyrchwr yn yr ymyl llwyd wrth ymyl y rhifau ar yr ochr chwith, ac uwchben rhes olaf y tabl. De-gliciwch, a dewiswch </t>
  </si>
  <si>
    <t xml:space="preserve">mewnosod/insert', ac yna 'rhes gyfan/entire row'. Bydd hyn yn ychwanegu un rhes at y tabl. Gallwch hefyd ddefnyddio'r symbol (+) sy'n ymddangos pan fydd eich cyrchwr ar y  </t>
  </si>
  <si>
    <t>llinell. Gallwch ailadrodd y camau hyn i ychwanegu cynifer o resi ag sy’n angenrheidiol.</t>
  </si>
  <si>
    <t>Datganiad Preifatrwydd</t>
  </si>
  <si>
    <t xml:space="preserve">Dim ond er mwyn cefnogi ein swyddogaethau statudol y byddwn yn defnyddio'r wybodaeth a rowch i ni. Byddwn yn cadw eich gwybodaeth bersonol yn ddiogel ac yn  </t>
  </si>
  <si>
    <t xml:space="preserve">cydymffurfio â'r ddeddfwriaeth diogelu data. Ni fyddwn yn rhannu eich gwybodaeth bersonol, nac unrhyw wybodaeth bersonol y gallwch ei rhoi am bobl eraill,  </t>
  </si>
  <si>
    <t>ag unrhyw unigolyn oni bai bod yn rhaid i ni yn ôl y gyfraith.</t>
  </si>
  <si>
    <t xml:space="preserve">Sail gyfreithiol dros gasglu'r wybodaeth yn y ffurflen hon yw bod ei hangen arnom er mwyn cyflawni tasgau er budd y cyhoedd ac arfer yr </t>
  </si>
  <si>
    <t xml:space="preserve">awdurdod swyddogol a roddir i'r Comisiwn Etholiadol fel y nodir yn Neddf Pleidiau Gwleidyddol, Etholiadau a Refferenda 2000, Deddf Cynrychiolaeth </t>
  </si>
  <si>
    <t>y Bobl 1983 a'r rheoliadau cysylltiedig a deddfwriaeth etholiadol arall.</t>
  </si>
  <si>
    <t xml:space="preserve">Caiff rhywfaint o'r wybodaeth a gesglir yn y ffurflen hon ei dosbarthu'n ddata personol categori arbennig. Rydym yn prosesu'r wybodaeth hon er budd </t>
  </si>
  <si>
    <t xml:space="preserve">sylweddol y cyhoedd, sy'n seiliedig ar gyfraith y DU. Er mwyn prosesu'r math hwn o wybodaeth, mae'n rhaid bod gan y Rheolydd Data ddogfen bolisi berthnasol sy'n nodi'r </t>
  </si>
  <si>
    <t xml:space="preserve">modd yr ymdrinnir â'r wybodaeth hon. </t>
  </si>
  <si>
    <t xml:space="preserve">Y Comisiwn Etholiadol yw'r Rheolydd Data a gellir cysylltu â’i Swyddog Diogelu Data yn dataprotection@electoralcommission.org.uk </t>
  </si>
  <si>
    <t>Gallwch ddarllen ein hysbysiad preifatrwydd yn electoralcommission.org.uk/cy/hysbysiad-preifatrwydd i gael gwybodaeth am y ffordd rydym yn prosesu data personol.</t>
  </si>
  <si>
    <t>Nodwch farc adnabod fel ar ddatganiad yr ymgeisydd</t>
  </si>
  <si>
    <t>JB Senedd 2026</t>
  </si>
  <si>
    <t>Adran 1 – Manylion ymgeisydd ac etholiad</t>
  </si>
  <si>
    <t>Etholaeth</t>
  </si>
  <si>
    <t>Awdurdod lleol</t>
  </si>
  <si>
    <t>Terfyn gwariant</t>
  </si>
  <si>
    <t xml:space="preserve">Dyddiad y daethoch yn ymgeisydd </t>
  </si>
  <si>
    <t>Dyddiad yr etholiad</t>
  </si>
  <si>
    <t>Dyddiad datgan canlyniad yr etholiad</t>
  </si>
  <si>
    <t>Enw’r ymgeisydd</t>
  </si>
  <si>
    <t>Jane Bloggs</t>
  </si>
  <si>
    <t xml:space="preserve">Adran 2 – Manylion asiant etholiadol </t>
  </si>
  <si>
    <t>Enw’r asiant</t>
  </si>
  <si>
    <t>Joe Bloggs</t>
  </si>
  <si>
    <t xml:space="preserve">Dyddiad penodi'r asiant etholiadol </t>
  </si>
  <si>
    <t>Fi yw’r asiant sy'n gyfrifol am ddanfon y cofnod hwn o dreuliau’r ymgeisydd o dan Erthygl 54 o Orchymyn Senedd Cymru (Cynrychiolaeth y Bobl) 2025.</t>
  </si>
  <si>
    <t xml:space="preserve">Fi yw'r ymgeisydd ac roeddwn yn asiant etholiadol i mi fy hun. 
Fi sy'n gyfrifol am ddanfon y cofnod hwn o dreuliau’r ymgeisydd o dan Erthygl 54 o Orchymyn Senedd Cymru (Cynrychiolaeth y Bobl) 2025. </t>
  </si>
  <si>
    <t>Llofnod yr asiant</t>
  </si>
  <si>
    <t>Dyddiad heddiw</t>
  </si>
  <si>
    <t>Adran 3 – Crynodeb o wariant</t>
  </si>
  <si>
    <t>Os oes gennych wybodaeth i’w hadrodd am wariant ymgeisydd, dylech ddefnyddio'r taflenni gwaith i nodi'r manylion ar gyfer pob eitem.</t>
  </si>
  <si>
    <t xml:space="preserve">Dewiswch gategori ar gyfer pob eitem, a bydd y cyfansymiau yn nhablau 3a a 3b yn cael eu nodi'n awtomatig.    </t>
  </si>
  <si>
    <t>Adran 3a – Mathau o daliadau</t>
  </si>
  <si>
    <t>Adran 3b - Categorïau o wariant</t>
  </si>
  <si>
    <t>Os nad oes gennych ddim i'w adrodd mewn taflen waith, nodwch 'DIM' yn y golofn dde.</t>
  </si>
  <si>
    <t>Dyma gyfanswm unrhyw linellau sydd wedi'u marcio fel y categori perthnasol A-F ar daflenni gwaith 1-5.</t>
  </si>
  <si>
    <t>Taflenni gwaith</t>
  </si>
  <si>
    <t>£.pp</t>
  </si>
  <si>
    <t>DIM?</t>
  </si>
  <si>
    <t>Taflen waith 1</t>
  </si>
  <si>
    <t>Taliadau a wnaed</t>
  </si>
  <si>
    <t>Cyfanswm yn y golofn - Swm a ysgwyddwyd (£)</t>
  </si>
  <si>
    <t>Categori</t>
  </si>
  <si>
    <t>£.pp/Dim</t>
  </si>
  <si>
    <t>Taflen waith 2</t>
  </si>
  <si>
    <t>A. Hysbysebu</t>
  </si>
  <si>
    <t>Gwariant tybiannol</t>
  </si>
  <si>
    <t>Cyfanswm yn y golofn - 
Gwerth y gwariant tybiannol (£)</t>
  </si>
  <si>
    <t>B. Deunydd digymell i bleidleiswyr</t>
  </si>
  <si>
    <t>C. Trafnidiaeth</t>
  </si>
  <si>
    <t>Taflen waith 3</t>
  </si>
  <si>
    <t>Gwariant arall a awdurdodwyd</t>
  </si>
  <si>
    <t>D. Cyfarfodydd cyhoeddus</t>
  </si>
  <si>
    <t>E. Asiant a chostau staff eraill</t>
  </si>
  <si>
    <t>Taflen waith 4</t>
  </si>
  <si>
    <t>Anfonebau heb eu derbyn</t>
  </si>
  <si>
    <t>DIM</t>
  </si>
  <si>
    <t xml:space="preserve">F. Llety a gweinyddiaeth </t>
  </si>
  <si>
    <t xml:space="preserve">Cyfanswm gwariant etholiadol </t>
  </si>
  <si>
    <t>Taflen waith 5</t>
  </si>
  <si>
    <t>Taliadau heb eu gwneud</t>
  </si>
  <si>
    <r>
      <rPr>
        <b/>
        <sz val="13"/>
        <rFont val="Arial"/>
        <family val="2"/>
      </rPr>
      <t>Dylai'r cyfanswm gwariant ar gyfer 3a fod yn hafal i'r cyfanswm ar gyfer 3b.</t>
    </r>
    <r>
      <rPr>
        <sz val="13"/>
        <rFont val="Arial"/>
        <family val="2"/>
      </rPr>
      <t xml:space="preserve">
Os nad ydyn nhw'n gyfartal, yna gwiriwch eich bod wedi dewis categori A-F ym mhob llinell yn nhaflenni gwaith 1-5. </t>
    </r>
  </si>
  <si>
    <t>Cyfanswm gwariant etholiadol</t>
  </si>
  <si>
    <t>Adran 4 – Datganiad o'r holl dreuliau personol a gafwyd</t>
  </si>
  <si>
    <t>Darparwch fanylion gwariant personol ar y daflen waith sydd wedi’i labeli ‘Treuliau personol’.</t>
  </si>
  <si>
    <r>
      <t>Treuliau personol</t>
    </r>
    <r>
      <rPr>
        <i/>
        <sz val="13"/>
        <rFont val="Arial"/>
        <family val="2"/>
      </rPr>
      <t xml:space="preserve"> </t>
    </r>
    <r>
      <rPr>
        <sz val="13"/>
        <rFont val="Arial"/>
        <family val="2"/>
      </rPr>
      <t>yw treuliau teithio a byw rhesymol yr ymgeisydd at ddibenion ymgyrchu yn yr etholiad.</t>
    </r>
  </si>
  <si>
    <t>Nid yw treuliau personol yn cyfrif yn erbyn terfyn gwariant yr ymgeisydd ac ni ddylai ddyblygu unrhyw beth sydd wedi ei ddatgan eisoes fel gwariant etholiadol o dan adran 3. Os nad oes gennych unrhyw dreuliau personol i’w hadrodd, nodwch ‘DIM’ yn y blwch ar y dde isod.</t>
  </si>
  <si>
    <t>Cyfanswm y treuliau personol</t>
  </si>
  <si>
    <t>Adran 5 – Rhoddion</t>
  </si>
  <si>
    <t xml:space="preserve">Os oes gennych wybodaeth i’w hadrodd am roddion, defnyddiwch y ddwy daflen waith. Bydd y cyfanswm yn cael ei ychwanegu yma </t>
  </si>
  <si>
    <t xml:space="preserve"> yn awtomatig. Os nad oes gennych unrhyw roddion i’w hadrodd mewn taflen waith, nodwch ‘DIM’ yn y blwch ar y dde isod.</t>
  </si>
  <si>
    <t>Cyfanswm gwerth y rhoddion a ganiateir a dderbyniwyd</t>
  </si>
  <si>
    <t>Cyfanswm gwerth rhoddion nas caniateir a wrthodwyd</t>
  </si>
  <si>
    <t>Adran 6 – Chyllid a ddarparwyd gan yr ymgeisydd</t>
  </si>
  <si>
    <t>Swm yr arian (os o gwbl) a ddarparwyd gan yr ymgeisydd i fodloni costau gwariant etholiadol</t>
  </si>
  <si>
    <r>
      <t xml:space="preserve">Cyflwynwch y ffurflen hon i'r Swyddog Canlyniadau perthnasol o fewn 35 diwrnod o ddatgan y canlyniad. 
</t>
    </r>
    <r>
      <rPr>
        <sz val="13"/>
        <rFont val="Arial"/>
        <family val="2"/>
      </rPr>
      <t xml:space="preserve">Gallwch ddod o hyd i’w manylion cyswllt yma: </t>
    </r>
  </si>
  <si>
    <t xml:space="preserve">Mae'n rhaid cael hefyd datganiad ar wahân wedi'i lofnodi gan yr asiant etholiadol sy'n dilysu'r cofnod hwn.
O fewn 7 diwrnod o gyflwyno'r cofnod hwn, mae'n rhaid i'r ymgeisydd hefyd gyflwyno datganiad wedi'i lofnodi yn dilysu'r cofnod hwn. 
Gellir dod o hyd i’r datganiadau hyn ar wefan y Comisiwn Etholiadol: </t>
  </si>
  <si>
    <t>electoralcommission.org.uk/cy/etholiadau-senedd-cymru-cwblhau-eich-ffurflen</t>
  </si>
  <si>
    <t>Taflen Waith 1 - Taliadau a wnaed</t>
  </si>
  <si>
    <t>Rhif eitem</t>
  </si>
  <si>
    <t>Derbynneb / Anfoneb ynghlwm (os dros £20)</t>
  </si>
  <si>
    <t>Eitem/Gwasanaeth</t>
  </si>
  <si>
    <t>Categori 
(A-F)</t>
  </si>
  <si>
    <t xml:space="preserve">Enw a chyfeiriad y cyflenwr 
(heblaw ar anfoneb/derbynneb) </t>
  </si>
  <si>
    <t xml:space="preserve">Dyddiad yr ysgwyddwyd 
 y treuliau 
</t>
  </si>
  <si>
    <t>Dyddiad derbyn y dderbynneb</t>
  </si>
  <si>
    <t>Dyddiad y talwyd gan neu drwy’r asiant</t>
  </si>
  <si>
    <t>Swm 
a ysgwyddwyd (£)*</t>
  </si>
  <si>
    <t>No</t>
  </si>
  <si>
    <t>N/A</t>
  </si>
  <si>
    <t xml:space="preserve"> </t>
  </si>
  <si>
    <t>Is-gyfanswm</t>
  </si>
  <si>
    <r>
      <t xml:space="preserve">* Os nad yw'r </t>
    </r>
    <r>
      <rPr>
        <b/>
        <sz val="11"/>
        <rFont val="Helvetica"/>
        <family val="2"/>
      </rPr>
      <t>Swm a ysgwyddwyd</t>
    </r>
    <r>
      <rPr>
        <sz val="11"/>
        <rFont val="Helvetica"/>
        <family val="2"/>
      </rPr>
      <t xml:space="preserve"> (£) yn hafal i'r ffigur ar yr anfoneb, rhowch fanylion ar yr anfoneb.</t>
    </r>
  </si>
  <si>
    <t>Taflen Waith 2 - Gwariant tybiannol</t>
  </si>
  <si>
    <t>Dyma lle mae rhywbeth wedi’i ddarparu i’r ymgeisydd neu’r asiant a’i ddefnyddio yn yr ymgyrch.</t>
  </si>
  <si>
    <t>electoralcommission.org.uk/cy/etholiadau-senedd-cymru-gwariant-tybiannol</t>
  </si>
  <si>
    <t>Os ydych chi wedi cael eitem am ostyngiad anfasnachol, cofnodwch werth y gostyngiad yn y daflen waith hon. Rhaid cofnodi'r swm a dalwyd gennych yn y daflen waith 'Taliadau a wnaed'.</t>
  </si>
  <si>
    <t>Categori 
(A - F)</t>
  </si>
  <si>
    <t xml:space="preserve">Enw a chyfeiriad y cyflenwr </t>
  </si>
  <si>
    <t>Dyddiad (neu ystod dyddiadau) yr eitem a ddefnyddiwyd</t>
  </si>
  <si>
    <t>Gwerth y gwariant tybiannol (£)*</t>
  </si>
  <si>
    <t>* Os oes gennych ragor o wybodaeth am sut y gwnaethoch gyfrifo'r gwerth, atodwch y manylion i'r ffurflen dreth.</t>
  </si>
  <si>
    <t>Taflen Waith 3 - Gwariant arall a awdurdodwyd (o dan erthygl 47 o Orchymyn Senedd Cymru (Cynrychiolaeth y Bobl) 2025)</t>
  </si>
  <si>
    <t>Dyma lle mae’r asiant wedi rhoi caniatâd ysgrifenedig i drydydd parti i ysgwyddo gwariant. Gall y trydydd parti wneud y taliadau hefyd wedyn.</t>
  </si>
  <si>
    <t>electoralcommission.org.uk/cy/etholiadau-senedd-cymru-ymgyrchu-lleol</t>
  </si>
  <si>
    <t>Unigolyn neu sefydliad a awdurdodwyd i ysgwyddo gwariant</t>
  </si>
  <si>
    <t>Dyddiad yr ysgwyddwyd 
y treuliau</t>
  </si>
  <si>
    <t xml:space="preserve">Swm 
a ysgwyddwyd (£)* </t>
  </si>
  <si>
    <r>
      <t xml:space="preserve">* </t>
    </r>
    <r>
      <rPr>
        <b/>
        <sz val="10"/>
        <rFont val="Arial"/>
        <family val="2"/>
      </rPr>
      <t xml:space="preserve">Swm a ysgwyddwyd </t>
    </r>
    <r>
      <rPr>
        <sz val="10"/>
        <rFont val="Arial"/>
        <family val="2"/>
      </rPr>
      <t>(£) gan rywun a awdurdodwyd (o dan erthygl 47 o Orchymyn Senedd Cymru (Cynrychiolaeth y Bobl) 2025)</t>
    </r>
  </si>
  <si>
    <t>Taflen Waith 4 - Anfonebau heb eu derbyn erbyn y dyddiad cau (a elwir yn y ddeddfwriaeth yn 'hawliadau heb eu talu')</t>
  </si>
  <si>
    <t>Os na chewch yr anfoneb erbyn y dyddiad cau, ni allwch dalu am yr eitem yn gyfreithiol heb orchymyn llys.</t>
  </si>
  <si>
    <t>electoralcommission.org.uk/cy/etholiadau-senedd-cymru-terfynau-amser</t>
  </si>
  <si>
    <t xml:space="preserve">Enw’r llys </t>
  </si>
  <si>
    <t xml:space="preserve">Dyddiad y  
cais </t>
  </si>
  <si>
    <t>Swm a ysgwyddwyd (£)</t>
  </si>
  <si>
    <t>Taflen Waith 5 - Taliadau heb eu gwneud erbyn y dyddiad cau (a elwir yn y ddeddfwriaeth yn 'hawliadau dadleuol')</t>
  </si>
  <si>
    <t>Os na fyddwch chi'n talu am eitem erbyn y dyddiad cau, ni allwch chi dalu am yr eitem yn gyfreithiol heb orchymyn llys.</t>
  </si>
  <si>
    <t xml:space="preserve">Natur yr anghydfod </t>
  </si>
  <si>
    <t xml:space="preserve">Camau i’w cymryd </t>
  </si>
  <si>
    <t>Treuliau personol</t>
  </si>
  <si>
    <t>Mae treuliau personol yn cynnwys treuliau byw a theithio rhesymol yr ymgeisydd at ddibenion yr etholiad ac mewn perthynas â’r etholiad.</t>
  </si>
  <si>
    <t>electoralcommission.org.uk/cy/etholiadau-senedd-cymru-treuliau-personol</t>
  </si>
  <si>
    <t>Enw’r person a wnaeth y taliad (h.y. yr ymgeisydd neu’r asiant etholiadol, neu Dd/G os yw’n wariant tybiannol)</t>
  </si>
  <si>
    <t>Dyddiad yr ysgwyddwyd y treuliau</t>
  </si>
  <si>
    <t>Dyddiad derbyn y dderbynneb/
anfoneb</t>
  </si>
  <si>
    <t xml:space="preserve">Dyddiad talwyd </t>
  </si>
  <si>
    <t>Cyfanswm</t>
  </si>
  <si>
    <t>Rhoddion a ganiateir</t>
  </si>
  <si>
    <t>Rhoddion a ganiateir yw'r rhai y caniateir i chi eu derbyn oherwydd eu bod o ffynhonnell a ganiateir – gweler y rhestr o ffynonellau a ganiateir yn y canllawiau.</t>
  </si>
  <si>
    <t>electoralcommission.org.uk/cy/etholiadau-senedd-cymru-derbyn-rhoddion</t>
  </si>
  <si>
    <t>Nodwch pa fath o roddwr a ganiateir y mae'r rhodd ganddo yn 'Math o roddwr'. Os cawsoch rywbeth heblaw arian, er enghraifft gofod swyddfa, nodwch beth oedd y rhodd o dan ‘Natur y rhodd’.</t>
  </si>
  <si>
    <t xml:space="preserve">Enw’r rhoddwr  </t>
  </si>
  <si>
    <t>Cyfeiriad</t>
  </si>
  <si>
    <t>Math o roddwr</t>
  </si>
  <si>
    <t>Rhif y cwmni 
(os yw’n ofynnol)</t>
  </si>
  <si>
    <t>Dyddiad derbyn</t>
  </si>
  <si>
    <t>Dyddiad y’i derbyniwyd</t>
  </si>
  <si>
    <t>Natur y rhodd (os yw’n anariannol)</t>
  </si>
  <si>
    <t>Gwerth (£)</t>
  </si>
  <si>
    <t>Cwmni</t>
  </si>
  <si>
    <t>Unigol</t>
  </si>
  <si>
    <t>Plaid wleidyddol</t>
  </si>
  <si>
    <t>Undeb llafur</t>
  </si>
  <si>
    <t>Cymdeithas adeiladu</t>
  </si>
  <si>
    <t>Partneriaeth atebolrwydd cyfyngedig</t>
  </si>
  <si>
    <t>Cymdeithas gyfeillgar</t>
  </si>
  <si>
    <t>Cymdeithas anghorfforedig</t>
  </si>
  <si>
    <t>Ymddiriedolaeth</t>
  </si>
  <si>
    <t>Rhoddion nas caniateir</t>
  </si>
  <si>
    <t>Rhoddion nas caniateir yw'r rhai y mae’n rhaid i chi beidio â’u derbyn oherwydd nad ydynt o ffynhonnell a ganiateir – gweler y rhestr o ffynonellau a ganiateir sydd wedi'i chysylltu yn y daflen waith flaenorol.</t>
  </si>
  <si>
    <t>electoralcommission.org.uk/cy/etholiadau-senedd-cymru-dychwelyd-rhoddion</t>
  </si>
  <si>
    <t>Os cawsoch rywbeth heblaw arian, er enghraifft gofod swyddfa, nodwch beth oedd y rhodd o dan ‘Natur y rhodd’. O dan ‘Y modd y deliwyd ag ef’, 
nodwch sut y gwnaethoch ddychwelyd y rhodd.</t>
  </si>
  <si>
    <t>Enw’r rhoddwr (os yw’n hysbys)</t>
  </si>
  <si>
    <t>Cyfeiriad (os yw’n hysbys)</t>
  </si>
  <si>
    <t>Natur y rhodd</t>
  </si>
  <si>
    <t>Dyddiad delio</t>
  </si>
  <si>
    <t>Y modd y deliwyd ag ef</t>
  </si>
  <si>
    <t>Mr. D. Not</t>
  </si>
  <si>
    <t>Select one of the following</t>
  </si>
  <si>
    <t>Yes - with one other candidate</t>
  </si>
  <si>
    <t>Yes - with two or more other candidates</t>
  </si>
  <si>
    <t>Ydy</t>
  </si>
  <si>
    <t>Nac ydy</t>
  </si>
  <si>
    <t>Argraffu</t>
  </si>
  <si>
    <t>Papur ar gyfer posteri</t>
  </si>
  <si>
    <t>Inc argraffydd ar gyfer posteri</t>
  </si>
  <si>
    <t>Fan hysbysebu</t>
  </si>
  <si>
    <t>Trenewydd</t>
  </si>
  <si>
    <t>Dwyrain Trenewydd</t>
  </si>
  <si>
    <t>Argraffwyr AB, 1 Stryd Fawr Trenewydd, AB12 3CD</t>
  </si>
  <si>
    <t>Hysbysebion Fan Mike, Lôn Gefn, Trenewydd AB12 4EF</t>
  </si>
  <si>
    <t>WHSmith, 3 Stryd Fawr Trenewydd, AB12 3CD</t>
  </si>
  <si>
    <t>Yn eiddo eisoes</t>
  </si>
  <si>
    <t>Eitem yr ymgeisydd ei hun</t>
  </si>
  <si>
    <t>Y. Busnes Lleol, 13 Stryd Fawr, Trenewydd, AB12 3CD</t>
  </si>
  <si>
    <t>Swyddfa</t>
  </si>
  <si>
    <t>Tacsi</t>
  </si>
  <si>
    <t>Tocyn bws ar gyfer mis Mawrth a mis Ebrill</t>
  </si>
  <si>
    <t>Joe Bloggs (asiant)</t>
  </si>
  <si>
    <t>Jane Bloggs (ymgeisydd)</t>
  </si>
  <si>
    <t>Y. Busnes Lleol Ltd</t>
  </si>
  <si>
    <t>13 Stryd Fawr, Trenewydd AB12 3CD</t>
  </si>
  <si>
    <t>23 Stryd Fawr Trenewydd, AB12 3CD</t>
  </si>
  <si>
    <t>Arian</t>
  </si>
  <si>
    <t>Dychwelwyd at Mr Not gan nad oedd ar y gofrestr etholiadol ar adeg ei rodd</t>
  </si>
  <si>
    <t>F. Llety a gweinyddiaeth</t>
  </si>
  <si>
    <t>01234567</t>
  </si>
  <si>
    <t>13/04/2026 - 24/04/2026</t>
  </si>
  <si>
    <t>SAMPL Ffurflen gwariant ymgeisydd: 
Etholiadau'r Senedd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</si>
</sst>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_(&quot;£&quot;* #,##0.00_);_(&quot;£&quot;* \(#,##0.00\);_(&quot;£&quot;* &quot;-&quot;??_);_(@_)"/>
    <numFmt numFmtId="165" formatCode="&quot;£&quot;#,##0.00"/>
    <numFmt numFmtId="166" formatCode="dd/mm/yyyy;@"/>
  </numFmts>
  <fonts count="42" x14ac:knownFonts="1">
    <font>
      <sz val="10"/>
      <name val="Arial"/>
    </font>
    <font>
      <sz val="12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2"/>
      <color indexed="9"/>
      <name val="Arial"/>
      <family val="2"/>
    </font>
    <font>
      <sz val="10"/>
      <color indexed="9"/>
      <name val="Arial"/>
      <family val="2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indexed="9"/>
      <name val="Arial"/>
      <family val="2"/>
    </font>
    <font>
      <sz val="13"/>
      <color indexed="9"/>
      <name val="Arial"/>
      <family val="2"/>
    </font>
    <font>
      <sz val="13"/>
      <color indexed="45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b/>
      <sz val="13"/>
      <color theme="0"/>
      <name val="Arial"/>
      <family val="2"/>
    </font>
    <font>
      <i/>
      <sz val="13"/>
      <name val="Arial"/>
      <family val="2"/>
    </font>
    <font>
      <sz val="13"/>
      <color theme="1"/>
      <name val="Arial"/>
      <family val="2"/>
    </font>
    <font>
      <i/>
      <sz val="11"/>
      <name val="Arial"/>
      <family val="2"/>
    </font>
    <font>
      <b/>
      <sz val="13"/>
      <color rgb="FFFFFFFF"/>
      <name val="Arial"/>
      <family val="2"/>
    </font>
    <font>
      <sz val="13"/>
      <color rgb="FFFFFFFF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6"/>
      <color theme="0"/>
      <name val="Arial"/>
      <family val="2"/>
    </font>
    <font>
      <b/>
      <u/>
      <sz val="13"/>
      <color theme="10"/>
      <name val="Arial"/>
      <family val="2"/>
    </font>
    <font>
      <sz val="11"/>
      <name val="Helvetica"/>
      <family val="2"/>
    </font>
    <font>
      <b/>
      <sz val="11"/>
      <name val="Helvetica"/>
      <family val="2"/>
    </font>
    <font>
      <sz val="11"/>
      <color theme="1"/>
      <name val="Arial"/>
      <family val="2"/>
    </font>
    <font>
      <sz val="11"/>
      <color indexed="9"/>
      <name val="Arial"/>
      <family val="2"/>
    </font>
    <font>
      <sz val="12"/>
      <color indexed="45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b/>
      <sz val="14"/>
      <color rgb="FFFFFFFF"/>
      <name val="Arial"/>
      <family val="2"/>
    </font>
    <font>
      <b/>
      <u/>
      <sz val="12"/>
      <color theme="10"/>
      <name val="Arial"/>
      <family val="2"/>
    </font>
    <font>
      <b/>
      <sz val="12"/>
      <color theme="1"/>
      <name val="Arial"/>
      <family val="2"/>
    </font>
    <font>
      <sz val="13"/>
      <name val="Ink Free"/>
      <family val="4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333399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80"/>
        <bgColor indexed="64"/>
      </patternFill>
    </fill>
  </fills>
  <borders count="6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333399"/>
      </left>
      <right/>
      <top style="medium">
        <color rgb="FF333399"/>
      </top>
      <bottom/>
      <diagonal/>
    </border>
    <border>
      <left/>
      <right/>
      <top style="medium">
        <color rgb="FF333399"/>
      </top>
      <bottom/>
      <diagonal/>
    </border>
    <border>
      <left style="thin">
        <color indexed="64"/>
      </left>
      <right/>
      <top style="medium">
        <color rgb="FF333399"/>
      </top>
      <bottom style="thin">
        <color indexed="64"/>
      </bottom>
      <diagonal/>
    </border>
    <border>
      <left/>
      <right style="medium">
        <color rgb="FF333399"/>
      </right>
      <top style="medium">
        <color rgb="FF333399"/>
      </top>
      <bottom style="thin">
        <color indexed="64"/>
      </bottom>
      <diagonal/>
    </border>
    <border>
      <left style="medium">
        <color rgb="FF333399"/>
      </left>
      <right/>
      <top/>
      <bottom/>
      <diagonal/>
    </border>
    <border>
      <left/>
      <right style="medium">
        <color rgb="FF333399"/>
      </right>
      <top/>
      <bottom/>
      <diagonal/>
    </border>
    <border>
      <left style="medium">
        <color rgb="FF333399"/>
      </left>
      <right/>
      <top/>
      <bottom style="medium">
        <color rgb="FF333399"/>
      </bottom>
      <diagonal/>
    </border>
    <border>
      <left/>
      <right/>
      <top/>
      <bottom style="medium">
        <color rgb="FF333399"/>
      </bottom>
      <diagonal/>
    </border>
    <border>
      <left/>
      <right style="medium">
        <color rgb="FF333399"/>
      </right>
      <top/>
      <bottom style="medium">
        <color rgb="FF333399"/>
      </bottom>
      <diagonal/>
    </border>
    <border>
      <left/>
      <right style="medium">
        <color rgb="FF333399"/>
      </right>
      <top style="medium">
        <color rgb="FF33339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medium">
        <color rgb="FF333399"/>
      </right>
      <top style="thin">
        <color indexed="64"/>
      </top>
      <bottom style="thin">
        <color indexed="64"/>
      </bottom>
      <diagonal/>
    </border>
    <border>
      <left/>
      <right style="medium">
        <color rgb="FF333399"/>
      </right>
      <top style="thin">
        <color theme="1"/>
      </top>
      <bottom style="thin">
        <color theme="1"/>
      </bottom>
      <diagonal/>
    </border>
    <border>
      <left/>
      <right style="medium">
        <color rgb="FF333399"/>
      </right>
      <top style="thin">
        <color indexed="64"/>
      </top>
      <bottom/>
      <diagonal/>
    </border>
    <border>
      <left style="medium">
        <color rgb="FF333399"/>
      </left>
      <right/>
      <top style="medium">
        <color rgb="FF333399"/>
      </top>
      <bottom style="thin">
        <color indexed="64"/>
      </bottom>
      <diagonal/>
    </border>
    <border>
      <left/>
      <right/>
      <top style="medium">
        <color rgb="FF333399"/>
      </top>
      <bottom style="thin">
        <color indexed="64"/>
      </bottom>
      <diagonal/>
    </border>
    <border>
      <left style="medium">
        <color rgb="FF333399"/>
      </left>
      <right/>
      <top style="thin">
        <color indexed="64"/>
      </top>
      <bottom/>
      <diagonal/>
    </border>
    <border>
      <left style="medium">
        <color rgb="FF333399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rgb="FF333399"/>
      </bottom>
      <diagonal/>
    </border>
    <border>
      <left style="thin">
        <color indexed="64"/>
      </left>
      <right/>
      <top/>
      <bottom style="medium">
        <color rgb="FF333399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 style="medium">
        <color rgb="FF333399"/>
      </right>
      <top/>
      <bottom/>
      <diagonal/>
    </border>
    <border>
      <left style="thin">
        <color auto="1"/>
      </left>
      <right style="medium">
        <color rgb="FF333399"/>
      </right>
      <top/>
      <bottom style="medium">
        <color rgb="FF333399"/>
      </bottom>
      <diagonal/>
    </border>
    <border>
      <left style="thin">
        <color auto="1"/>
      </left>
      <right style="medium">
        <color rgb="FF333399"/>
      </right>
      <top style="thin">
        <color indexed="64"/>
      </top>
      <bottom style="thin">
        <color indexed="64"/>
      </bottom>
      <diagonal/>
    </border>
    <border>
      <left style="medium">
        <color rgb="FF333399"/>
      </left>
      <right/>
      <top/>
      <bottom style="thin">
        <color indexed="64"/>
      </bottom>
      <diagonal/>
    </border>
    <border>
      <left/>
      <right style="medium">
        <color rgb="FF333399"/>
      </right>
      <top/>
      <bottom style="thin">
        <color indexed="64"/>
      </bottom>
      <diagonal/>
    </border>
    <border>
      <left/>
      <right style="medium">
        <color rgb="FF00008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80"/>
      </right>
      <top/>
      <bottom/>
      <diagonal/>
    </border>
    <border>
      <left style="thin">
        <color auto="1"/>
      </left>
      <right style="medium">
        <color rgb="FF000080"/>
      </right>
      <top/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rgb="FF333399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164" fontId="27" fillId="0" borderId="0" applyFont="0" applyFill="0" applyBorder="0" applyAlignment="0" applyProtection="0"/>
  </cellStyleXfs>
  <cellXfs count="393">
    <xf numFmtId="0" fontId="0" fillId="0" borderId="0" xfId="0"/>
    <xf numFmtId="0" fontId="5" fillId="0" borderId="0" xfId="0" applyFont="1"/>
    <xf numFmtId="0" fontId="0" fillId="0" borderId="0" xfId="0" applyAlignment="1">
      <alignment wrapText="1"/>
    </xf>
    <xf numFmtId="0" fontId="12" fillId="0" borderId="0" xfId="0" applyFont="1"/>
    <xf numFmtId="0" fontId="11" fillId="0" borderId="5" xfId="0" applyFont="1" applyBorder="1"/>
    <xf numFmtId="165" fontId="0" fillId="0" borderId="0" xfId="0" applyNumberFormat="1"/>
    <xf numFmtId="166" fontId="0" fillId="0" borderId="0" xfId="0" applyNumberFormat="1"/>
    <xf numFmtId="0" fontId="2" fillId="0" borderId="0" xfId="0" applyFont="1"/>
    <xf numFmtId="0" fontId="13" fillId="3" borderId="0" xfId="0" applyFont="1" applyFill="1"/>
    <xf numFmtId="0" fontId="8" fillId="3" borderId="0" xfId="0" applyFont="1" applyFill="1" applyAlignment="1">
      <alignment wrapText="1"/>
    </xf>
    <xf numFmtId="166" fontId="7" fillId="3" borderId="10" xfId="0" applyNumberFormat="1" applyFont="1" applyFill="1" applyBorder="1"/>
    <xf numFmtId="165" fontId="7" fillId="3" borderId="10" xfId="0" applyNumberFormat="1" applyFont="1" applyFill="1" applyBorder="1"/>
    <xf numFmtId="165" fontId="7" fillId="3" borderId="11" xfId="0" applyNumberFormat="1" applyFont="1" applyFill="1" applyBorder="1"/>
    <xf numFmtId="166" fontId="11" fillId="3" borderId="0" xfId="0" applyNumberFormat="1" applyFont="1" applyFill="1"/>
    <xf numFmtId="0" fontId="25" fillId="4" borderId="0" xfId="0" applyFont="1" applyFill="1"/>
    <xf numFmtId="0" fontId="25" fillId="4" borderId="4" xfId="0" applyFont="1" applyFill="1" applyBorder="1"/>
    <xf numFmtId="0" fontId="11" fillId="0" borderId="27" xfId="0" applyFont="1" applyBorder="1" applyAlignment="1">
      <alignment horizontal="left" vertical="top" wrapText="1"/>
    </xf>
    <xf numFmtId="0" fontId="11" fillId="0" borderId="27" xfId="0" applyFont="1" applyBorder="1" applyAlignment="1">
      <alignment horizontal="left" vertical="top" shrinkToFit="1"/>
    </xf>
    <xf numFmtId="166" fontId="11" fillId="0" borderId="27" xfId="0" applyNumberFormat="1" applyFont="1" applyBorder="1" applyAlignment="1">
      <alignment horizontal="left" vertical="top" wrapText="1"/>
    </xf>
    <xf numFmtId="165" fontId="11" fillId="0" borderId="27" xfId="0" applyNumberFormat="1" applyFont="1" applyBorder="1" applyAlignment="1">
      <alignment horizontal="left" vertical="top" wrapText="1"/>
    </xf>
    <xf numFmtId="0" fontId="11" fillId="0" borderId="27" xfId="0" applyFont="1" applyBorder="1" applyAlignment="1">
      <alignment horizontal="left" vertical="top"/>
    </xf>
    <xf numFmtId="0" fontId="11" fillId="0" borderId="27" xfId="0" applyFont="1" applyBorder="1" applyAlignment="1">
      <alignment vertical="top" wrapText="1"/>
    </xf>
    <xf numFmtId="0" fontId="0" fillId="0" borderId="0" xfId="0" applyAlignment="1">
      <alignment horizontal="left" vertical="top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" fontId="11" fillId="0" borderId="27" xfId="0" applyNumberFormat="1" applyFont="1" applyBorder="1" applyAlignment="1">
      <alignment horizontal="left" vertical="top"/>
    </xf>
    <xf numFmtId="1" fontId="11" fillId="0" borderId="27" xfId="0" applyNumberFormat="1" applyFont="1" applyBorder="1" applyAlignment="1">
      <alignment horizontal="left" vertical="top" wrapText="1"/>
    </xf>
    <xf numFmtId="0" fontId="14" fillId="3" borderId="0" xfId="0" applyFont="1" applyFill="1" applyAlignment="1">
      <alignment vertical="center"/>
    </xf>
    <xf numFmtId="0" fontId="25" fillId="4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/>
    </xf>
    <xf numFmtId="166" fontId="8" fillId="3" borderId="0" xfId="0" applyNumberFormat="1" applyFont="1" applyFill="1" applyAlignment="1">
      <alignment horizontal="left" vertical="center"/>
    </xf>
    <xf numFmtId="165" fontId="8" fillId="3" borderId="13" xfId="0" applyNumberFormat="1" applyFont="1" applyFill="1" applyBorder="1" applyAlignment="1">
      <alignment horizontal="left" vertical="center"/>
    </xf>
    <xf numFmtId="165" fontId="8" fillId="3" borderId="0" xfId="0" applyNumberFormat="1" applyFont="1" applyFill="1" applyAlignment="1">
      <alignment horizontal="left" vertical="center"/>
    </xf>
    <xf numFmtId="0" fontId="13" fillId="3" borderId="21" xfId="0" applyFont="1" applyFill="1" applyBorder="1" applyAlignment="1">
      <alignment horizontal="left" vertical="center"/>
    </xf>
    <xf numFmtId="0" fontId="14" fillId="3" borderId="29" xfId="0" applyFont="1" applyFill="1" applyBorder="1" applyAlignment="1">
      <alignment horizontal="left" vertical="center"/>
    </xf>
    <xf numFmtId="0" fontId="14" fillId="3" borderId="30" xfId="0" applyFont="1" applyFill="1" applyBorder="1" applyAlignment="1">
      <alignment horizontal="left" vertical="center"/>
    </xf>
    <xf numFmtId="166" fontId="20" fillId="3" borderId="0" xfId="0" applyNumberFormat="1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5" fillId="4" borderId="13" xfId="0" applyFont="1" applyFill="1" applyBorder="1" applyAlignment="1">
      <alignment horizontal="left" vertical="center"/>
    </xf>
    <xf numFmtId="0" fontId="28" fillId="0" borderId="0" xfId="0" applyFont="1" applyAlignment="1">
      <alignment horizontal="left"/>
    </xf>
    <xf numFmtId="0" fontId="11" fillId="0" borderId="8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24" fillId="4" borderId="4" xfId="0" applyFont="1" applyFill="1" applyBorder="1" applyAlignment="1">
      <alignment horizontal="center" vertical="center"/>
    </xf>
    <xf numFmtId="0" fontId="11" fillId="0" borderId="4" xfId="0" applyFont="1" applyBorder="1"/>
    <xf numFmtId="165" fontId="8" fillId="3" borderId="0" xfId="5" applyNumberFormat="1" applyFont="1" applyFill="1" applyAlignment="1">
      <alignment wrapText="1"/>
    </xf>
    <xf numFmtId="165" fontId="8" fillId="3" borderId="0" xfId="0" applyNumberFormat="1" applyFont="1" applyFill="1" applyAlignment="1">
      <alignment wrapText="1"/>
    </xf>
    <xf numFmtId="165" fontId="11" fillId="3" borderId="0" xfId="0" applyNumberFormat="1" applyFont="1" applyFill="1"/>
    <xf numFmtId="165" fontId="11" fillId="0" borderId="3" xfId="5" applyNumberFormat="1" applyFont="1" applyBorder="1" applyAlignment="1">
      <alignment vertical="center"/>
    </xf>
    <xf numFmtId="165" fontId="25" fillId="4" borderId="0" xfId="0" applyNumberFormat="1" applyFont="1" applyFill="1"/>
    <xf numFmtId="165" fontId="11" fillId="0" borderId="5" xfId="5" applyNumberFormat="1" applyFont="1" applyBorder="1" applyAlignment="1">
      <alignment vertical="center"/>
    </xf>
    <xf numFmtId="165" fontId="11" fillId="0" borderId="5" xfId="5" applyNumberFormat="1" applyFont="1" applyBorder="1" applyAlignment="1">
      <alignment horizontal="right" vertical="center"/>
    </xf>
    <xf numFmtId="0" fontId="14" fillId="3" borderId="0" xfId="0" applyFont="1" applyFill="1" applyAlignment="1">
      <alignment wrapText="1"/>
    </xf>
    <xf numFmtId="0" fontId="13" fillId="3" borderId="0" xfId="0" applyFont="1" applyFill="1" applyAlignment="1">
      <alignment wrapText="1"/>
    </xf>
    <xf numFmtId="0" fontId="13" fillId="3" borderId="0" xfId="0" applyFont="1" applyFill="1" applyAlignment="1">
      <alignment horizontal="center" wrapText="1"/>
    </xf>
    <xf numFmtId="165" fontId="11" fillId="0" borderId="48" xfId="5" applyNumberFormat="1" applyFont="1" applyBorder="1"/>
    <xf numFmtId="166" fontId="24" fillId="3" borderId="0" xfId="0" applyNumberFormat="1" applyFont="1" applyFill="1" applyAlignment="1">
      <alignment horizontal="center" wrapText="1"/>
    </xf>
    <xf numFmtId="165" fontId="11" fillId="0" borderId="2" xfId="5" applyNumberFormat="1" applyFont="1" applyBorder="1"/>
    <xf numFmtId="166" fontId="13" fillId="3" borderId="0" xfId="0" applyNumberFormat="1" applyFont="1" applyFill="1" applyAlignment="1">
      <alignment horizontal="center" wrapText="1"/>
    </xf>
    <xf numFmtId="165" fontId="11" fillId="0" borderId="2" xfId="0" applyNumberFormat="1" applyFont="1" applyBorder="1"/>
    <xf numFmtId="0" fontId="13" fillId="3" borderId="0" xfId="0" applyFont="1" applyFill="1" applyAlignment="1">
      <alignment horizontal="right" wrapText="1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22" xfId="0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4" fontId="12" fillId="0" borderId="0" xfId="0" applyNumberFormat="1" applyFont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166" fontId="5" fillId="0" borderId="5" xfId="0" applyNumberFormat="1" applyFont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166" fontId="5" fillId="0" borderId="16" xfId="0" applyNumberFormat="1" applyFont="1" applyBorder="1" applyAlignment="1" applyProtection="1">
      <alignment vertical="center" wrapText="1"/>
      <protection locked="0"/>
    </xf>
    <xf numFmtId="166" fontId="5" fillId="0" borderId="1" xfId="0" applyNumberFormat="1" applyFont="1" applyBorder="1" applyAlignment="1" applyProtection="1">
      <alignment vertical="center" wrapText="1"/>
      <protection locked="0"/>
    </xf>
    <xf numFmtId="166" fontId="5" fillId="0" borderId="2" xfId="0" applyNumberFormat="1" applyFont="1" applyBorder="1" applyAlignment="1" applyProtection="1">
      <alignment vertical="center" wrapText="1"/>
      <protection locked="0"/>
    </xf>
    <xf numFmtId="165" fontId="5" fillId="0" borderId="2" xfId="5" applyNumberFormat="1" applyFont="1" applyBorder="1" applyAlignment="1" applyProtection="1">
      <alignment vertical="center"/>
      <protection locked="0"/>
    </xf>
    <xf numFmtId="166" fontId="5" fillId="0" borderId="14" xfId="0" applyNumberFormat="1" applyFont="1" applyBorder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 wrapText="1" shrinkToFi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166" fontId="5" fillId="0" borderId="5" xfId="0" applyNumberFormat="1" applyFont="1" applyBorder="1" applyAlignment="1" applyProtection="1">
      <alignment horizontal="left" vertical="center" wrapText="1"/>
      <protection locked="0"/>
    </xf>
    <xf numFmtId="165" fontId="5" fillId="0" borderId="5" xfId="5" applyNumberFormat="1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 wrapText="1" shrinkToFit="1"/>
      <protection locked="0"/>
    </xf>
    <xf numFmtId="166" fontId="5" fillId="0" borderId="2" xfId="0" applyNumberFormat="1" applyFont="1" applyBorder="1" applyAlignment="1" applyProtection="1">
      <alignment horizontal="left" vertical="center" wrapText="1"/>
      <protection locked="0"/>
    </xf>
    <xf numFmtId="165" fontId="5" fillId="0" borderId="2" xfId="5" applyNumberFormat="1" applyFont="1" applyBorder="1" applyAlignment="1" applyProtection="1">
      <alignment horizontal="left" vertical="center"/>
      <protection locked="0"/>
    </xf>
    <xf numFmtId="165" fontId="5" fillId="0" borderId="5" xfId="0" applyNumberFormat="1" applyFont="1" applyBorder="1" applyAlignment="1" applyProtection="1">
      <alignment horizontal="left" vertical="center"/>
      <protection locked="0"/>
    </xf>
    <xf numFmtId="165" fontId="5" fillId="0" borderId="2" xfId="0" applyNumberFormat="1" applyFont="1" applyBorder="1" applyAlignment="1" applyProtection="1">
      <alignment horizontal="left" vertical="center"/>
      <protection locked="0"/>
    </xf>
    <xf numFmtId="0" fontId="10" fillId="3" borderId="0" xfId="0" applyFont="1" applyFill="1" applyAlignment="1">
      <alignment vertical="center"/>
    </xf>
    <xf numFmtId="0" fontId="8" fillId="3" borderId="0" xfId="0" applyFont="1" applyFill="1" applyAlignment="1">
      <alignment vertical="center" wrapText="1"/>
    </xf>
    <xf numFmtId="0" fontId="8" fillId="3" borderId="0" xfId="0" applyFont="1" applyFill="1" applyAlignment="1">
      <alignment vertical="center"/>
    </xf>
    <xf numFmtId="166" fontId="8" fillId="3" borderId="0" xfId="0" applyNumberFormat="1" applyFont="1" applyFill="1" applyAlignment="1">
      <alignment vertical="center"/>
    </xf>
    <xf numFmtId="165" fontId="8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vertical="center" wrapText="1"/>
    </xf>
    <xf numFmtId="166" fontId="14" fillId="3" borderId="0" xfId="0" applyNumberFormat="1" applyFont="1" applyFill="1" applyAlignment="1">
      <alignment vertical="center" wrapText="1"/>
    </xf>
    <xf numFmtId="0" fontId="13" fillId="3" borderId="0" xfId="0" applyFont="1" applyFill="1" applyAlignment="1">
      <alignment vertical="center" wrapText="1"/>
    </xf>
    <xf numFmtId="165" fontId="11" fillId="0" borderId="2" xfId="5" applyNumberFormat="1" applyFont="1" applyBorder="1" applyAlignment="1" applyProtection="1">
      <alignment vertical="center"/>
    </xf>
    <xf numFmtId="0" fontId="3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166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4" fillId="0" borderId="0" xfId="0" applyNumberFormat="1" applyFont="1" applyAlignment="1">
      <alignment vertical="center"/>
    </xf>
    <xf numFmtId="0" fontId="9" fillId="3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0" fillId="0" borderId="0" xfId="0" applyAlignment="1">
      <alignment vertical="top"/>
    </xf>
    <xf numFmtId="0" fontId="12" fillId="0" borderId="0" xfId="0" applyFont="1" applyAlignment="1">
      <alignment vertical="top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 shrinkToFit="1"/>
      <protection locked="0"/>
    </xf>
    <xf numFmtId="14" fontId="5" fillId="0" borderId="5" xfId="0" applyNumberFormat="1" applyFont="1" applyBorder="1" applyAlignment="1" applyProtection="1">
      <alignment horizontal="left" vertical="center"/>
      <protection locked="0"/>
    </xf>
    <xf numFmtId="14" fontId="5" fillId="0" borderId="5" xfId="0" applyNumberFormat="1" applyFont="1" applyBorder="1" applyAlignment="1" applyProtection="1">
      <alignment horizontal="left" vertical="center" wrapText="1"/>
      <protection locked="0"/>
    </xf>
    <xf numFmtId="165" fontId="5" fillId="0" borderId="5" xfId="5" applyNumberFormat="1" applyFont="1" applyBorder="1" applyAlignment="1" applyProtection="1">
      <alignment horizontal="left" vertical="center" wrapText="1"/>
      <protection locked="0"/>
    </xf>
    <xf numFmtId="14" fontId="5" fillId="0" borderId="2" xfId="0" applyNumberFormat="1" applyFont="1" applyBorder="1" applyAlignment="1" applyProtection="1">
      <alignment horizontal="left" vertical="center" wrapText="1"/>
      <protection locked="0"/>
    </xf>
    <xf numFmtId="165" fontId="5" fillId="0" borderId="2" xfId="5" applyNumberFormat="1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166" fontId="5" fillId="0" borderId="5" xfId="0" applyNumberFormat="1" applyFont="1" applyBorder="1" applyAlignment="1" applyProtection="1">
      <alignment horizontal="left" vertical="center"/>
      <protection locked="0"/>
    </xf>
    <xf numFmtId="166" fontId="5" fillId="0" borderId="2" xfId="0" applyNumberFormat="1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 wrapText="1"/>
      <protection locked="0"/>
    </xf>
    <xf numFmtId="166" fontId="5" fillId="0" borderId="14" xfId="0" applyNumberFormat="1" applyFont="1" applyBorder="1" applyAlignment="1" applyProtection="1">
      <alignment horizontal="left" vertical="center"/>
      <protection locked="0"/>
    </xf>
    <xf numFmtId="165" fontId="5" fillId="0" borderId="14" xfId="5" applyNumberFormat="1" applyFont="1" applyBorder="1" applyAlignment="1" applyProtection="1">
      <alignment horizontal="left" vertical="center"/>
      <protection locked="0"/>
    </xf>
    <xf numFmtId="49" fontId="5" fillId="0" borderId="2" xfId="0" applyNumberFormat="1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14" fontId="5" fillId="0" borderId="14" xfId="0" applyNumberFormat="1" applyFont="1" applyBorder="1" applyAlignment="1" applyProtection="1">
      <alignment horizontal="left" vertical="center" wrapText="1"/>
      <protection locked="0"/>
    </xf>
    <xf numFmtId="0" fontId="18" fillId="0" borderId="27" xfId="0" applyFont="1" applyBorder="1" applyAlignment="1" applyProtection="1">
      <alignment horizontal="left" vertical="center" wrapText="1"/>
      <protection locked="0"/>
    </xf>
    <xf numFmtId="0" fontId="33" fillId="0" borderId="49" xfId="0" applyFont="1" applyBorder="1" applyAlignment="1" applyProtection="1">
      <alignment horizontal="left" vertical="center" wrapText="1" shrinkToFit="1"/>
      <protection locked="0"/>
    </xf>
    <xf numFmtId="0" fontId="33" fillId="0" borderId="5" xfId="0" applyFont="1" applyBorder="1" applyAlignment="1" applyProtection="1">
      <alignment horizontal="left" vertical="center" wrapText="1" shrinkToFit="1"/>
      <protection locked="0"/>
    </xf>
    <xf numFmtId="0" fontId="33" fillId="0" borderId="2" xfId="0" applyFont="1" applyBorder="1" applyAlignment="1" applyProtection="1">
      <alignment horizontal="left" vertical="center" wrapText="1" shrinkToFit="1"/>
      <protection locked="0"/>
    </xf>
    <xf numFmtId="0" fontId="18" fillId="0" borderId="5" xfId="0" applyFont="1" applyBorder="1" applyAlignment="1" applyProtection="1">
      <alignment horizontal="left" vertical="center" wrapText="1" shrinkToFit="1"/>
      <protection locked="0"/>
    </xf>
    <xf numFmtId="0" fontId="18" fillId="0" borderId="2" xfId="0" applyFont="1" applyBorder="1" applyAlignment="1" applyProtection="1">
      <alignment horizontal="left" vertical="center" wrapText="1" shrinkToFit="1"/>
      <protection locked="0"/>
    </xf>
    <xf numFmtId="0" fontId="34" fillId="3" borderId="0" xfId="0" applyFont="1" applyFill="1" applyAlignment="1">
      <alignment wrapText="1"/>
    </xf>
    <xf numFmtId="0" fontId="18" fillId="0" borderId="5" xfId="0" applyFont="1" applyBorder="1" applyAlignment="1" applyProtection="1">
      <alignment vertical="center" wrapText="1" shrinkToFit="1"/>
      <protection locked="0"/>
    </xf>
    <xf numFmtId="0" fontId="34" fillId="3" borderId="0" xfId="0" applyFont="1" applyFill="1" applyAlignment="1">
      <alignment vertical="center" wrapText="1"/>
    </xf>
    <xf numFmtId="0" fontId="14" fillId="3" borderId="13" xfId="0" applyFont="1" applyFill="1" applyBorder="1" applyAlignment="1">
      <alignment vertical="center"/>
    </xf>
    <xf numFmtId="0" fontId="9" fillId="3" borderId="21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9" fillId="3" borderId="22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36" fillId="0" borderId="0" xfId="4" applyFont="1" applyBorder="1" applyAlignment="1">
      <alignment horizontal="left" vertical="center"/>
    </xf>
    <xf numFmtId="0" fontId="36" fillId="0" borderId="0" xfId="4" applyFont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35" fillId="3" borderId="0" xfId="0" applyFont="1" applyFill="1" applyAlignment="1">
      <alignment horizontal="left" vertical="center"/>
    </xf>
    <xf numFmtId="0" fontId="5" fillId="3" borderId="22" xfId="0" applyFont="1" applyFill="1" applyBorder="1" applyAlignment="1">
      <alignment horizontal="left" vertical="center"/>
    </xf>
    <xf numFmtId="0" fontId="37" fillId="0" borderId="21" xfId="0" applyFont="1" applyBorder="1" applyAlignment="1">
      <alignment horizontal="left" vertical="center"/>
    </xf>
    <xf numFmtId="44" fontId="37" fillId="0" borderId="0" xfId="0" applyNumberFormat="1" applyFont="1" applyAlignment="1">
      <alignment horizontal="left" vertical="center"/>
    </xf>
    <xf numFmtId="0" fontId="12" fillId="6" borderId="0" xfId="0" applyFont="1" applyFill="1"/>
    <xf numFmtId="0" fontId="0" fillId="6" borderId="0" xfId="0" applyFill="1"/>
    <xf numFmtId="0" fontId="13" fillId="7" borderId="0" xfId="2" applyFont="1" applyFill="1"/>
    <xf numFmtId="0" fontId="13" fillId="7" borderId="13" xfId="2" applyFont="1" applyFill="1" applyBorder="1"/>
    <xf numFmtId="0" fontId="5" fillId="0" borderId="0" xfId="2" applyFont="1"/>
    <xf numFmtId="0" fontId="2" fillId="0" borderId="0" xfId="2"/>
    <xf numFmtId="0" fontId="2" fillId="0" borderId="13" xfId="2" applyBorder="1"/>
    <xf numFmtId="0" fontId="2" fillId="0" borderId="24" xfId="2" applyBorder="1"/>
    <xf numFmtId="0" fontId="0" fillId="0" borderId="13" xfId="0" applyBorder="1"/>
    <xf numFmtId="0" fontId="12" fillId="0" borderId="10" xfId="0" applyFont="1" applyBorder="1" applyAlignment="1" applyProtection="1">
      <alignment horizontal="left" vertical="center"/>
      <protection locked="0"/>
    </xf>
    <xf numFmtId="0" fontId="12" fillId="2" borderId="0" xfId="0" applyFont="1" applyFill="1" applyProtection="1">
      <protection locked="0"/>
    </xf>
    <xf numFmtId="0" fontId="12" fillId="0" borderId="0" xfId="0" applyFont="1" applyProtection="1"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11" fillId="0" borderId="21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2" fillId="0" borderId="4" xfId="0" applyFont="1" applyBorder="1" applyAlignment="1" applyProtection="1">
      <alignment horizontal="left" vertical="center"/>
      <protection locked="0"/>
    </xf>
    <xf numFmtId="0" fontId="11" fillId="5" borderId="19" xfId="0" applyFont="1" applyFill="1" applyBorder="1" applyAlignment="1" applyProtection="1">
      <alignment horizontal="left" vertical="center"/>
      <protection locked="0"/>
    </xf>
    <xf numFmtId="0" fontId="11" fillId="5" borderId="43" xfId="0" applyFont="1" applyFill="1" applyBorder="1" applyAlignment="1" applyProtection="1">
      <alignment horizontal="left" vertical="center"/>
      <protection locked="0"/>
    </xf>
    <xf numFmtId="0" fontId="11" fillId="5" borderId="20" xfId="0" applyFont="1" applyFill="1" applyBorder="1" applyAlignment="1" applyProtection="1">
      <alignment horizontal="left" vertical="center"/>
      <protection locked="0"/>
    </xf>
    <xf numFmtId="0" fontId="11" fillId="0" borderId="45" xfId="0" applyFont="1" applyBorder="1" applyAlignment="1" applyProtection="1">
      <alignment horizontal="left" vertical="center"/>
      <protection locked="0"/>
    </xf>
    <xf numFmtId="0" fontId="11" fillId="0" borderId="7" xfId="0" applyFont="1" applyBorder="1" applyAlignment="1" applyProtection="1">
      <alignment horizontal="left" vertical="center"/>
      <protection locked="0"/>
    </xf>
    <xf numFmtId="0" fontId="11" fillId="0" borderId="52" xfId="0" applyFont="1" applyBorder="1" applyAlignment="1" applyProtection="1">
      <alignment horizontal="center" vertical="center"/>
      <protection locked="0"/>
    </xf>
    <xf numFmtId="165" fontId="11" fillId="0" borderId="9" xfId="0" applyNumberFormat="1" applyFont="1" applyBorder="1" applyAlignment="1" applyProtection="1">
      <alignment horizontal="center" vertical="center"/>
      <protection locked="0"/>
    </xf>
    <xf numFmtId="165" fontId="12" fillId="0" borderId="10" xfId="0" applyNumberFormat="1" applyFont="1" applyBorder="1" applyAlignment="1" applyProtection="1">
      <alignment horizontal="center" vertical="center"/>
      <protection locked="0"/>
    </xf>
    <xf numFmtId="165" fontId="12" fillId="0" borderId="50" xfId="0" applyNumberFormat="1" applyFont="1" applyBorder="1" applyAlignment="1" applyProtection="1">
      <alignment horizontal="center" vertical="center"/>
      <protection locked="0"/>
    </xf>
    <xf numFmtId="0" fontId="12" fillId="0" borderId="56" xfId="0" applyFont="1" applyBorder="1" applyAlignment="1" applyProtection="1">
      <alignment horizontal="left" vertical="center"/>
      <protection locked="0"/>
    </xf>
    <xf numFmtId="0" fontId="18" fillId="0" borderId="21" xfId="0" applyFont="1" applyBorder="1" applyAlignment="1" applyProtection="1">
      <alignment horizontal="left" vertical="center"/>
      <protection locked="0"/>
    </xf>
    <xf numFmtId="165" fontId="11" fillId="0" borderId="12" xfId="0" applyNumberFormat="1" applyFont="1" applyBorder="1" applyAlignment="1" applyProtection="1">
      <alignment horizontal="center" vertical="center"/>
      <protection locked="0"/>
    </xf>
    <xf numFmtId="165" fontId="12" fillId="0" borderId="0" xfId="0" applyNumberFormat="1" applyFont="1" applyAlignment="1" applyProtection="1">
      <alignment horizontal="center" vertical="center"/>
      <protection locked="0"/>
    </xf>
    <xf numFmtId="165" fontId="12" fillId="0" borderId="57" xfId="0" applyNumberFormat="1" applyFont="1" applyBorder="1" applyAlignment="1" applyProtection="1">
      <alignment horizontal="center" vertical="center"/>
      <protection locked="0"/>
    </xf>
    <xf numFmtId="0" fontId="23" fillId="0" borderId="21" xfId="0" applyFont="1" applyBorder="1" applyAlignment="1" applyProtection="1">
      <alignment horizontal="left" vertical="center"/>
      <protection locked="0"/>
    </xf>
    <xf numFmtId="0" fontId="12" fillId="0" borderId="41" xfId="0" applyFont="1" applyBorder="1" applyAlignment="1" applyProtection="1">
      <alignment horizontal="center" vertical="center"/>
      <protection locked="0"/>
    </xf>
    <xf numFmtId="165" fontId="11" fillId="0" borderId="22" xfId="0" applyNumberFormat="1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165" fontId="11" fillId="0" borderId="0" xfId="0" applyNumberFormat="1" applyFont="1" applyAlignment="1" applyProtection="1">
      <alignment horizontal="center" vertical="center"/>
      <protection locked="0"/>
    </xf>
    <xf numFmtId="165" fontId="11" fillId="0" borderId="57" xfId="0" applyNumberFormat="1" applyFont="1" applyBorder="1" applyAlignment="1" applyProtection="1">
      <alignment horizontal="center" vertical="center"/>
      <protection locked="0"/>
    </xf>
    <xf numFmtId="165" fontId="12" fillId="0" borderId="12" xfId="0" applyNumberFormat="1" applyFont="1" applyBorder="1" applyAlignment="1" applyProtection="1">
      <alignment horizontal="center" vertical="center"/>
      <protection locked="0"/>
    </xf>
    <xf numFmtId="0" fontId="21" fillId="0" borderId="21" xfId="0" applyFont="1" applyBorder="1" applyAlignment="1" applyProtection="1">
      <alignment horizontal="left" vertic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57" xfId="0" applyFont="1" applyBorder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165" fontId="12" fillId="0" borderId="51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2" fillId="0" borderId="16" xfId="0" applyFont="1" applyBorder="1" applyAlignment="1" applyProtection="1">
      <alignment horizontal="left" vertical="center"/>
      <protection locked="0"/>
    </xf>
    <xf numFmtId="165" fontId="11" fillId="0" borderId="2" xfId="0" applyNumberFormat="1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11" fillId="0" borderId="2" xfId="0" applyFont="1" applyBorder="1"/>
    <xf numFmtId="0" fontId="2" fillId="0" borderId="46" xfId="2" applyBorder="1"/>
    <xf numFmtId="0" fontId="9" fillId="3" borderId="28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left" vertical="center"/>
    </xf>
    <xf numFmtId="0" fontId="38" fillId="4" borderId="0" xfId="0" applyFont="1" applyFill="1" applyAlignment="1">
      <alignment horizontal="left" vertical="center"/>
    </xf>
    <xf numFmtId="0" fontId="5" fillId="0" borderId="21" xfId="0" quotePrefix="1" applyFont="1" applyBorder="1" applyAlignment="1">
      <alignment horizontal="left" vertical="center"/>
    </xf>
    <xf numFmtId="0" fontId="37" fillId="0" borderId="0" xfId="0" applyFont="1"/>
    <xf numFmtId="0" fontId="37" fillId="0" borderId="0" xfId="0" applyFont="1" applyAlignment="1">
      <alignment horizontal="left" vertical="center"/>
    </xf>
    <xf numFmtId="0" fontId="37" fillId="0" borderId="0" xfId="0" applyFont="1" applyAlignment="1">
      <alignment vertical="center"/>
    </xf>
    <xf numFmtId="0" fontId="40" fillId="0" borderId="0" xfId="0" applyFont="1" applyAlignment="1">
      <alignment horizontal="left"/>
    </xf>
    <xf numFmtId="0" fontId="11" fillId="5" borderId="61" xfId="0" applyFont="1" applyFill="1" applyBorder="1" applyAlignment="1" applyProtection="1">
      <alignment horizontal="left" vertical="center"/>
      <protection locked="0"/>
    </xf>
    <xf numFmtId="0" fontId="12" fillId="0" borderId="12" xfId="0" applyFont="1" applyBorder="1" applyAlignment="1" applyProtection="1">
      <alignment horizontal="left" vertical="center"/>
      <protection locked="0"/>
    </xf>
    <xf numFmtId="0" fontId="12" fillId="0" borderId="47" xfId="0" applyFont="1" applyBorder="1" applyAlignment="1" applyProtection="1">
      <alignment horizontal="left" vertical="center"/>
      <protection locked="0"/>
    </xf>
    <xf numFmtId="0" fontId="11" fillId="0" borderId="0" xfId="0" applyFont="1"/>
    <xf numFmtId="0" fontId="13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2" fillId="3" borderId="22" xfId="0" applyFont="1" applyFill="1" applyBorder="1" applyAlignment="1">
      <alignment vertical="center"/>
    </xf>
    <xf numFmtId="0" fontId="0" fillId="0" borderId="26" xfId="0" applyBorder="1"/>
    <xf numFmtId="0" fontId="18" fillId="0" borderId="22" xfId="0" applyFont="1" applyBorder="1"/>
    <xf numFmtId="0" fontId="12" fillId="0" borderId="25" xfId="0" applyFont="1" applyBorder="1" applyAlignment="1">
      <alignment horizontal="left"/>
    </xf>
    <xf numFmtId="0" fontId="18" fillId="0" borderId="17" xfId="0" applyFont="1" applyBorder="1"/>
    <xf numFmtId="0" fontId="12" fillId="0" borderId="18" xfId="0" applyFont="1" applyBorder="1"/>
    <xf numFmtId="0" fontId="12" fillId="0" borderId="21" xfId="0" applyFont="1" applyBorder="1"/>
    <xf numFmtId="0" fontId="18" fillId="0" borderId="0" xfId="0" applyFont="1"/>
    <xf numFmtId="0" fontId="16" fillId="0" borderId="23" xfId="0" applyFont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2" fillId="0" borderId="24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13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22" xfId="0" applyFont="1" applyFill="1" applyBorder="1" applyAlignment="1">
      <alignment horizontal="left" vertical="center"/>
    </xf>
    <xf numFmtId="0" fontId="13" fillId="3" borderId="22" xfId="0" applyFont="1" applyFill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44" fontId="11" fillId="0" borderId="0" xfId="0" applyNumberFormat="1" applyFont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165" fontId="11" fillId="0" borderId="0" xfId="0" applyNumberFormat="1" applyFont="1" applyAlignment="1">
      <alignment horizontal="left" vertical="center"/>
    </xf>
    <xf numFmtId="166" fontId="5" fillId="0" borderId="15" xfId="0" applyNumberFormat="1" applyFont="1" applyBorder="1" applyAlignment="1" applyProtection="1">
      <alignment vertical="center" wrapText="1"/>
      <protection locked="0"/>
    </xf>
    <xf numFmtId="14" fontId="5" fillId="0" borderId="2" xfId="0" applyNumberFormat="1" applyFont="1" applyBorder="1" applyAlignment="1" applyProtection="1">
      <alignment horizontal="left" vertical="center"/>
      <protection locked="0"/>
    </xf>
    <xf numFmtId="165" fontId="5" fillId="0" borderId="2" xfId="5" applyNumberFormat="1" applyFont="1" applyFill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14" fontId="5" fillId="0" borderId="2" xfId="0" applyNumberFormat="1" applyFont="1" applyBorder="1" applyAlignment="1" applyProtection="1">
      <alignment vertical="center" wrapText="1"/>
      <protection locked="0"/>
    </xf>
    <xf numFmtId="165" fontId="5" fillId="0" borderId="5" xfId="5" applyNumberFormat="1" applyFont="1" applyFill="1" applyBorder="1" applyAlignment="1" applyProtection="1">
      <alignment vertical="center"/>
      <protection locked="0"/>
    </xf>
    <xf numFmtId="165" fontId="5" fillId="0" borderId="2" xfId="5" applyNumberFormat="1" applyFont="1" applyFill="1" applyBorder="1" applyAlignment="1" applyProtection="1">
      <alignment vertical="center"/>
      <protection locked="0"/>
    </xf>
    <xf numFmtId="166" fontId="5" fillId="0" borderId="0" xfId="0" applyNumberFormat="1" applyFont="1" applyAlignment="1" applyProtection="1">
      <alignment horizontal="left" vertical="center"/>
      <protection locked="0"/>
    </xf>
    <xf numFmtId="165" fontId="5" fillId="0" borderId="5" xfId="5" applyNumberFormat="1" applyFont="1" applyFill="1" applyBorder="1" applyAlignment="1" applyProtection="1">
      <alignment horizontal="left" vertical="center"/>
      <protection locked="0"/>
    </xf>
    <xf numFmtId="0" fontId="29" fillId="3" borderId="17" xfId="0" applyFont="1" applyFill="1" applyBorder="1" applyAlignment="1">
      <alignment horizontal="left" vertical="center" wrapText="1" indent="2"/>
    </xf>
    <xf numFmtId="0" fontId="29" fillId="3" borderId="18" xfId="0" applyFont="1" applyFill="1" applyBorder="1" applyAlignment="1">
      <alignment horizontal="left" vertical="center" indent="2"/>
    </xf>
    <xf numFmtId="0" fontId="29" fillId="3" borderId="21" xfId="0" applyFont="1" applyFill="1" applyBorder="1" applyAlignment="1">
      <alignment horizontal="left" vertical="center" indent="2"/>
    </xf>
    <xf numFmtId="0" fontId="29" fillId="3" borderId="0" xfId="0" applyFont="1" applyFill="1" applyAlignment="1">
      <alignment horizontal="left" vertical="center" indent="2"/>
    </xf>
    <xf numFmtId="0" fontId="29" fillId="3" borderId="23" xfId="0" applyFont="1" applyFill="1" applyBorder="1" applyAlignment="1">
      <alignment horizontal="left" vertical="center" indent="2"/>
    </xf>
    <xf numFmtId="0" fontId="29" fillId="3" borderId="24" xfId="0" applyFont="1" applyFill="1" applyBorder="1" applyAlignment="1">
      <alignment horizontal="left" vertical="center" indent="2"/>
    </xf>
    <xf numFmtId="0" fontId="18" fillId="0" borderId="28" xfId="0" applyFont="1" applyBorder="1" applyAlignment="1" applyProtection="1">
      <alignment horizontal="left" vertical="center"/>
      <protection locked="0"/>
    </xf>
    <xf numFmtId="0" fontId="18" fillId="0" borderId="29" xfId="0" applyFont="1" applyBorder="1" applyAlignment="1" applyProtection="1">
      <alignment horizontal="left" vertical="center"/>
      <protection locked="0"/>
    </xf>
    <xf numFmtId="0" fontId="18" fillId="0" borderId="30" xfId="0" applyFont="1" applyBorder="1" applyAlignment="1" applyProtection="1">
      <alignment horizontal="left" vertical="center"/>
      <protection locked="0"/>
    </xf>
    <xf numFmtId="0" fontId="12" fillId="0" borderId="28" xfId="0" applyFont="1" applyBorder="1" applyAlignment="1" applyProtection="1">
      <alignment horizontal="left" vertical="center"/>
      <protection locked="0"/>
    </xf>
    <xf numFmtId="0" fontId="12" fillId="0" borderId="29" xfId="0" applyFont="1" applyBorder="1" applyAlignment="1" applyProtection="1">
      <alignment horizontal="left" vertical="center"/>
      <protection locked="0"/>
    </xf>
    <xf numFmtId="0" fontId="12" fillId="0" borderId="30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left" vertical="top" wrapText="1"/>
      <protection locked="0"/>
    </xf>
    <xf numFmtId="0" fontId="12" fillId="5" borderId="17" xfId="0" applyFont="1" applyFill="1" applyBorder="1" applyAlignment="1" applyProtection="1">
      <alignment horizontal="left" vertical="center" wrapText="1"/>
      <protection locked="0"/>
    </xf>
    <xf numFmtId="0" fontId="12" fillId="5" borderId="18" xfId="0" applyFont="1" applyFill="1" applyBorder="1" applyAlignment="1" applyProtection="1">
      <alignment horizontal="left" vertical="center" wrapText="1"/>
      <protection locked="0"/>
    </xf>
    <xf numFmtId="0" fontId="12" fillId="5" borderId="26" xfId="0" applyFont="1" applyFill="1" applyBorder="1" applyAlignment="1" applyProtection="1">
      <alignment horizontal="left" vertical="center" wrapText="1"/>
      <protection locked="0"/>
    </xf>
    <xf numFmtId="0" fontId="12" fillId="5" borderId="21" xfId="0" applyFont="1" applyFill="1" applyBorder="1" applyAlignment="1" applyProtection="1">
      <alignment horizontal="left" vertical="center" wrapText="1"/>
      <protection locked="0"/>
    </xf>
    <xf numFmtId="0" fontId="12" fillId="5" borderId="0" xfId="0" applyFont="1" applyFill="1" applyAlignment="1" applyProtection="1">
      <alignment horizontal="left" vertical="center" wrapText="1"/>
      <protection locked="0"/>
    </xf>
    <xf numFmtId="0" fontId="12" fillId="5" borderId="22" xfId="0" applyFont="1" applyFill="1" applyBorder="1" applyAlignment="1" applyProtection="1">
      <alignment horizontal="left" vertical="center" wrapText="1"/>
      <protection locked="0"/>
    </xf>
    <xf numFmtId="0" fontId="12" fillId="5" borderId="23" xfId="0" applyFont="1" applyFill="1" applyBorder="1" applyAlignment="1" applyProtection="1">
      <alignment horizontal="left" vertical="center" wrapText="1"/>
      <protection locked="0"/>
    </xf>
    <xf numFmtId="0" fontId="12" fillId="5" borderId="24" xfId="0" applyFont="1" applyFill="1" applyBorder="1" applyAlignment="1" applyProtection="1">
      <alignment horizontal="left" vertical="center" wrapText="1"/>
      <protection locked="0"/>
    </xf>
    <xf numFmtId="0" fontId="12" fillId="5" borderId="25" xfId="0" applyFont="1" applyFill="1" applyBorder="1" applyAlignment="1" applyProtection="1">
      <alignment horizontal="left" vertical="center" wrapText="1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39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165" fontId="11" fillId="0" borderId="12" xfId="0" applyNumberFormat="1" applyFont="1" applyBorder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165" fontId="11" fillId="0" borderId="22" xfId="0" applyNumberFormat="1" applyFont="1" applyBorder="1" applyAlignment="1">
      <alignment horizontal="center" vertical="center"/>
    </xf>
    <xf numFmtId="0" fontId="11" fillId="5" borderId="42" xfId="0" applyFont="1" applyFill="1" applyBorder="1" applyAlignment="1" applyProtection="1">
      <alignment horizontal="left" vertical="center"/>
      <protection locked="0"/>
    </xf>
    <xf numFmtId="0" fontId="11" fillId="5" borderId="43" xfId="0" applyFont="1" applyFill="1" applyBorder="1" applyAlignment="1" applyProtection="1">
      <alignment horizontal="left" vertical="center"/>
      <protection locked="0"/>
    </xf>
    <xf numFmtId="0" fontId="11" fillId="5" borderId="20" xfId="0" applyFont="1" applyFill="1" applyBorder="1" applyAlignment="1" applyProtection="1">
      <alignment horizontal="left" vertical="center"/>
      <protection locked="0"/>
    </xf>
    <xf numFmtId="0" fontId="5" fillId="0" borderId="18" xfId="0" applyFont="1" applyBorder="1" applyAlignment="1">
      <alignment horizontal="left" vertical="center" wrapText="1"/>
    </xf>
    <xf numFmtId="14" fontId="12" fillId="0" borderId="6" xfId="0" applyNumberFormat="1" applyFont="1" applyBorder="1" applyAlignment="1" applyProtection="1">
      <alignment horizontal="left" vertical="center"/>
      <protection locked="0"/>
    </xf>
    <xf numFmtId="14" fontId="12" fillId="0" borderId="7" xfId="0" applyNumberFormat="1" applyFont="1" applyBorder="1" applyAlignment="1" applyProtection="1">
      <alignment horizontal="left" vertical="center"/>
      <protection locked="0"/>
    </xf>
    <xf numFmtId="14" fontId="12" fillId="0" borderId="1" xfId="0" applyNumberFormat="1" applyFont="1" applyBorder="1" applyAlignment="1" applyProtection="1">
      <alignment horizontal="left" vertical="center"/>
      <protection locked="0"/>
    </xf>
    <xf numFmtId="0" fontId="30" fillId="5" borderId="23" xfId="4" applyFont="1" applyFill="1" applyBorder="1" applyAlignment="1" applyProtection="1">
      <alignment horizontal="left" vertical="center" indent="2"/>
    </xf>
    <xf numFmtId="0" fontId="30" fillId="5" borderId="24" xfId="4" applyFont="1" applyFill="1" applyBorder="1" applyAlignment="1" applyProtection="1">
      <alignment horizontal="left" vertical="center" indent="2"/>
    </xf>
    <xf numFmtId="0" fontId="30" fillId="5" borderId="25" xfId="4" applyFont="1" applyFill="1" applyBorder="1" applyAlignment="1" applyProtection="1">
      <alignment horizontal="left" vertical="center" indent="2"/>
    </xf>
    <xf numFmtId="0" fontId="11" fillId="5" borderId="17" xfId="0" applyFont="1" applyFill="1" applyBorder="1" applyAlignment="1">
      <alignment horizontal="left" vertical="center" wrapText="1" indent="2"/>
    </xf>
    <xf numFmtId="0" fontId="11" fillId="5" borderId="18" xfId="0" applyFont="1" applyFill="1" applyBorder="1" applyAlignment="1">
      <alignment horizontal="left" vertical="center" wrapText="1" indent="2"/>
    </xf>
    <xf numFmtId="0" fontId="11" fillId="5" borderId="26" xfId="0" applyFont="1" applyFill="1" applyBorder="1" applyAlignment="1">
      <alignment horizontal="left" vertical="center" wrapText="1" indent="2"/>
    </xf>
    <xf numFmtId="0" fontId="11" fillId="5" borderId="21" xfId="0" applyFont="1" applyFill="1" applyBorder="1" applyAlignment="1">
      <alignment horizontal="left" vertical="center" wrapText="1" indent="2"/>
    </xf>
    <xf numFmtId="0" fontId="11" fillId="5" borderId="0" xfId="0" applyFont="1" applyFill="1" applyAlignment="1">
      <alignment horizontal="left" vertical="center" wrapText="1" indent="2"/>
    </xf>
    <xf numFmtId="0" fontId="11" fillId="5" borderId="22" xfId="0" applyFont="1" applyFill="1" applyBorder="1" applyAlignment="1">
      <alignment horizontal="left" vertical="center" wrapText="1" indent="2"/>
    </xf>
    <xf numFmtId="0" fontId="41" fillId="0" borderId="34" xfId="0" applyFont="1" applyBorder="1" applyAlignment="1" applyProtection="1">
      <alignment horizontal="left" vertical="center"/>
      <protection locked="0"/>
    </xf>
    <xf numFmtId="0" fontId="41" fillId="0" borderId="33" xfId="0" applyFont="1" applyBorder="1" applyAlignment="1" applyProtection="1">
      <alignment horizontal="left" vertical="center"/>
      <protection locked="0"/>
    </xf>
    <xf numFmtId="0" fontId="41" fillId="0" borderId="35" xfId="0" applyFont="1" applyBorder="1" applyAlignment="1" applyProtection="1">
      <alignment horizontal="left" vertical="center"/>
      <protection locked="0"/>
    </xf>
    <xf numFmtId="0" fontId="41" fillId="0" borderId="36" xfId="0" applyFont="1" applyBorder="1" applyAlignment="1" applyProtection="1">
      <alignment horizontal="left" vertical="center"/>
      <protection locked="0"/>
    </xf>
    <xf numFmtId="0" fontId="41" fillId="0" borderId="37" xfId="0" applyFont="1" applyBorder="1" applyAlignment="1" applyProtection="1">
      <alignment horizontal="left" vertical="center"/>
      <protection locked="0"/>
    </xf>
    <xf numFmtId="0" fontId="41" fillId="0" borderId="38" xfId="0" applyFont="1" applyBorder="1" applyAlignment="1" applyProtection="1">
      <alignment horizontal="left" vertical="center"/>
      <protection locked="0"/>
    </xf>
    <xf numFmtId="14" fontId="12" fillId="0" borderId="28" xfId="0" applyNumberFormat="1" applyFont="1" applyBorder="1" applyAlignment="1" applyProtection="1">
      <alignment horizontal="left" vertical="center"/>
      <protection locked="0"/>
    </xf>
    <xf numFmtId="14" fontId="12" fillId="0" borderId="40" xfId="0" applyNumberFormat="1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12" fillId="5" borderId="21" xfId="0" applyFont="1" applyFill="1" applyBorder="1" applyAlignment="1">
      <alignment horizontal="left" vertical="center" wrapText="1" indent="2"/>
    </xf>
    <xf numFmtId="0" fontId="12" fillId="5" borderId="0" xfId="0" applyFont="1" applyFill="1" applyAlignment="1">
      <alignment horizontal="left" vertical="center" wrapText="1" indent="2"/>
    </xf>
    <xf numFmtId="0" fontId="12" fillId="5" borderId="22" xfId="0" applyFont="1" applyFill="1" applyBorder="1" applyAlignment="1">
      <alignment horizontal="left" vertical="center" wrapText="1" indent="2"/>
    </xf>
    <xf numFmtId="0" fontId="39" fillId="5" borderId="21" xfId="4" applyFont="1" applyFill="1" applyBorder="1" applyAlignment="1" applyProtection="1">
      <alignment horizontal="left" vertical="top" indent="2"/>
    </xf>
    <xf numFmtId="0" fontId="39" fillId="5" borderId="0" xfId="4" applyFont="1" applyFill="1" applyAlignment="1" applyProtection="1">
      <alignment horizontal="left" vertical="top" indent="2"/>
    </xf>
    <xf numFmtId="0" fontId="39" fillId="5" borderId="22" xfId="4" applyFont="1" applyFill="1" applyBorder="1" applyAlignment="1" applyProtection="1">
      <alignment horizontal="left" vertical="top" indent="2"/>
    </xf>
    <xf numFmtId="0" fontId="11" fillId="0" borderId="44" xfId="0" applyFont="1" applyBorder="1" applyAlignment="1" applyProtection="1">
      <alignment horizontal="left" vertical="center"/>
      <protection locked="0"/>
    </xf>
    <xf numFmtId="0" fontId="11" fillId="0" borderId="10" xfId="0" applyFont="1" applyBorder="1" applyAlignment="1" applyProtection="1">
      <alignment horizontal="left" vertical="center"/>
      <protection locked="0"/>
    </xf>
    <xf numFmtId="0" fontId="11" fillId="0" borderId="11" xfId="0" applyFont="1" applyBorder="1" applyAlignment="1" applyProtection="1">
      <alignment horizontal="left" vertical="center"/>
      <protection locked="0"/>
    </xf>
    <xf numFmtId="0" fontId="11" fillId="0" borderId="23" xfId="0" applyFont="1" applyBorder="1" applyAlignment="1" applyProtection="1">
      <alignment horizontal="left" vertical="center"/>
      <protection locked="0"/>
    </xf>
    <xf numFmtId="0" fontId="11" fillId="0" borderId="24" xfId="0" applyFont="1" applyBorder="1" applyAlignment="1" applyProtection="1">
      <alignment horizontal="left" vertical="center"/>
      <protection locked="0"/>
    </xf>
    <xf numFmtId="0" fontId="11" fillId="0" borderId="46" xfId="0" applyFont="1" applyBorder="1" applyAlignment="1" applyProtection="1">
      <alignment horizontal="left" vertical="center"/>
      <protection locked="0"/>
    </xf>
    <xf numFmtId="165" fontId="11" fillId="0" borderId="9" xfId="0" applyNumberFormat="1" applyFont="1" applyBorder="1" applyAlignment="1">
      <alignment horizontal="center" vertical="center"/>
    </xf>
    <xf numFmtId="165" fontId="11" fillId="0" borderId="41" xfId="0" applyNumberFormat="1" applyFont="1" applyBorder="1" applyAlignment="1">
      <alignment horizontal="center" vertical="center"/>
    </xf>
    <xf numFmtId="165" fontId="11" fillId="0" borderId="47" xfId="0" applyNumberFormat="1" applyFont="1" applyBorder="1" applyAlignment="1">
      <alignment horizontal="center" vertical="center"/>
    </xf>
    <xf numFmtId="165" fontId="11" fillId="0" borderId="25" xfId="0" applyNumberFormat="1" applyFont="1" applyBorder="1" applyAlignment="1">
      <alignment horizontal="center" vertical="center"/>
    </xf>
    <xf numFmtId="165" fontId="11" fillId="0" borderId="28" xfId="0" applyNumberFormat="1" applyFont="1" applyBorder="1" applyAlignment="1">
      <alignment horizontal="center" vertical="center"/>
    </xf>
    <xf numFmtId="165" fontId="11" fillId="0" borderId="29" xfId="0" applyNumberFormat="1" applyFont="1" applyBorder="1" applyAlignment="1">
      <alignment horizontal="center" vertical="center"/>
    </xf>
    <xf numFmtId="165" fontId="11" fillId="0" borderId="30" xfId="0" applyNumberFormat="1" applyFont="1" applyBorder="1" applyAlignment="1">
      <alignment horizontal="center" vertical="center"/>
    </xf>
    <xf numFmtId="14" fontId="0" fillId="0" borderId="39" xfId="0" applyNumberFormat="1" applyBorder="1" applyAlignment="1" applyProtection="1">
      <alignment horizontal="left" vertical="center"/>
      <protection locked="0"/>
    </xf>
    <xf numFmtId="0" fontId="12" fillId="0" borderId="9" xfId="0" applyFont="1" applyBorder="1" applyAlignment="1" applyProtection="1">
      <alignment horizontal="left" vertical="center"/>
      <protection locked="0"/>
    </xf>
    <xf numFmtId="0" fontId="12" fillId="0" borderId="10" xfId="0" applyFont="1" applyBorder="1" applyAlignment="1" applyProtection="1">
      <alignment horizontal="left" vertical="center"/>
      <protection locked="0"/>
    </xf>
    <xf numFmtId="0" fontId="12" fillId="0" borderId="7" xfId="0" applyFont="1" applyBorder="1" applyAlignment="1" applyProtection="1">
      <alignment horizontal="left" vertical="center"/>
      <protection locked="0"/>
    </xf>
    <xf numFmtId="0" fontId="12" fillId="0" borderId="39" xfId="0" applyFont="1" applyBorder="1" applyAlignment="1" applyProtection="1">
      <alignment horizontal="left" vertical="center"/>
      <protection locked="0"/>
    </xf>
    <xf numFmtId="0" fontId="18" fillId="0" borderId="21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18" fillId="0" borderId="13" xfId="0" applyFont="1" applyBorder="1" applyAlignment="1" applyProtection="1">
      <alignment horizontal="left" vertical="center"/>
      <protection locked="0"/>
    </xf>
    <xf numFmtId="0" fontId="18" fillId="0" borderId="21" xfId="0" applyFont="1" applyBorder="1" applyAlignment="1" applyProtection="1">
      <alignment horizontal="left" vertical="center"/>
      <protection locked="0"/>
    </xf>
    <xf numFmtId="0" fontId="12" fillId="0" borderId="6" xfId="0" applyFont="1" applyBorder="1" applyAlignment="1" applyProtection="1">
      <alignment horizontal="left" vertical="center"/>
      <protection locked="0"/>
    </xf>
    <xf numFmtId="165" fontId="11" fillId="0" borderId="6" xfId="0" applyNumberFormat="1" applyFont="1" applyBorder="1" applyAlignment="1">
      <alignment horizontal="left" vertical="center"/>
    </xf>
    <xf numFmtId="165" fontId="11" fillId="0" borderId="7" xfId="0" applyNumberFormat="1" applyFont="1" applyBorder="1" applyAlignment="1">
      <alignment horizontal="left" vertical="center"/>
    </xf>
    <xf numFmtId="165" fontId="11" fillId="0" borderId="1" xfId="0" applyNumberFormat="1" applyFont="1" applyBorder="1" applyAlignment="1">
      <alignment horizontal="left" vertical="center"/>
    </xf>
    <xf numFmtId="0" fontId="12" fillId="0" borderId="1" xfId="0" applyFont="1" applyBorder="1" applyAlignment="1" applyProtection="1">
      <alignment horizontal="left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55" xfId="0" applyFont="1" applyBorder="1" applyAlignment="1" applyProtection="1">
      <alignment horizontal="center" vertical="center" wrapText="1"/>
      <protection locked="0"/>
    </xf>
    <xf numFmtId="0" fontId="12" fillId="0" borderId="44" xfId="0" applyFont="1" applyBorder="1" applyAlignment="1" applyProtection="1">
      <alignment horizontal="left" vertical="center" wrapText="1"/>
      <protection locked="0"/>
    </xf>
    <xf numFmtId="0" fontId="12" fillId="0" borderId="10" xfId="0" applyFont="1" applyBorder="1" applyAlignment="1" applyProtection="1">
      <alignment horizontal="left" vertical="center" wrapText="1"/>
      <protection locked="0"/>
    </xf>
    <xf numFmtId="0" fontId="12" fillId="0" borderId="41" xfId="0" applyFont="1" applyBorder="1" applyAlignment="1" applyProtection="1">
      <alignment horizontal="left" vertical="center" wrapText="1"/>
      <protection locked="0"/>
    </xf>
    <xf numFmtId="0" fontId="12" fillId="0" borderId="21" xfId="0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2" fillId="0" borderId="22" xfId="0" applyFont="1" applyBorder="1" applyAlignment="1" applyProtection="1">
      <alignment horizontal="left" vertical="center" wrapText="1"/>
      <protection locked="0"/>
    </xf>
    <xf numFmtId="0" fontId="12" fillId="0" borderId="53" xfId="0" applyFont="1" applyBorder="1" applyAlignment="1" applyProtection="1">
      <alignment horizontal="left" vertical="center" wrapText="1"/>
      <protection locked="0"/>
    </xf>
    <xf numFmtId="0" fontId="12" fillId="0" borderId="4" xfId="0" applyFont="1" applyBorder="1" applyAlignment="1" applyProtection="1">
      <alignment horizontal="left" vertical="center" wrapText="1"/>
      <protection locked="0"/>
    </xf>
    <xf numFmtId="0" fontId="12" fillId="0" borderId="54" xfId="0" applyFont="1" applyBorder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166" fontId="11" fillId="0" borderId="27" xfId="0" applyNumberFormat="1" applyFont="1" applyBorder="1" applyAlignment="1">
      <alignment vertical="top" wrapText="1"/>
    </xf>
    <xf numFmtId="166" fontId="11" fillId="0" borderId="27" xfId="0" applyNumberFormat="1" applyFont="1" applyBorder="1" applyAlignment="1">
      <alignment vertical="top"/>
    </xf>
    <xf numFmtId="165" fontId="11" fillId="0" borderId="27" xfId="0" applyNumberFormat="1" applyFont="1" applyBorder="1" applyAlignment="1">
      <alignment vertical="top" wrapText="1"/>
    </xf>
    <xf numFmtId="165" fontId="11" fillId="0" borderId="27" xfId="0" applyNumberFormat="1" applyFont="1" applyBorder="1" applyAlignment="1">
      <alignment vertical="top"/>
    </xf>
    <xf numFmtId="0" fontId="11" fillId="0" borderId="27" xfId="0" applyFont="1" applyBorder="1" applyAlignment="1">
      <alignment vertical="top"/>
    </xf>
    <xf numFmtId="0" fontId="11" fillId="0" borderId="27" xfId="0" applyFont="1" applyBorder="1" applyAlignment="1">
      <alignment vertical="top" wrapText="1"/>
    </xf>
    <xf numFmtId="0" fontId="11" fillId="0" borderId="27" xfId="0" applyFont="1" applyBorder="1" applyAlignment="1">
      <alignment vertical="top" shrinkToFit="1"/>
    </xf>
    <xf numFmtId="0" fontId="5" fillId="0" borderId="0" xfId="0" applyFont="1" applyAlignment="1">
      <alignment horizontal="left" vertical="center"/>
    </xf>
    <xf numFmtId="0" fontId="30" fillId="0" borderId="0" xfId="4" applyFont="1" applyFill="1" applyAlignment="1" applyProtection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13" xfId="0" applyFont="1" applyBorder="1" applyAlignment="1">
      <alignment horizontal="left" vertical="center"/>
    </xf>
    <xf numFmtId="0" fontId="30" fillId="0" borderId="0" xfId="4" applyFont="1" applyAlignment="1" applyProtection="1">
      <alignment horizontal="left" vertical="center"/>
    </xf>
    <xf numFmtId="0" fontId="30" fillId="0" borderId="13" xfId="4" applyFont="1" applyBorder="1" applyAlignment="1" applyProtection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30" fillId="0" borderId="36" xfId="4" applyFont="1" applyFill="1" applyBorder="1" applyAlignment="1" applyProtection="1">
      <alignment vertical="center"/>
    </xf>
    <xf numFmtId="0" fontId="30" fillId="0" borderId="37" xfId="4" applyFont="1" applyFill="1" applyBorder="1" applyAlignment="1" applyProtection="1">
      <alignment vertical="center"/>
    </xf>
    <xf numFmtId="0" fontId="30" fillId="0" borderId="38" xfId="4" applyFont="1" applyFill="1" applyBorder="1" applyAlignment="1" applyProtection="1">
      <alignment vertical="center"/>
    </xf>
    <xf numFmtId="0" fontId="30" fillId="0" borderId="37" xfId="4" applyFont="1" applyFill="1" applyBorder="1" applyAlignment="1" applyProtection="1"/>
    <xf numFmtId="0" fontId="30" fillId="0" borderId="60" xfId="4" applyFont="1" applyFill="1" applyBorder="1" applyAlignment="1" applyProtection="1"/>
    <xf numFmtId="0" fontId="5" fillId="0" borderId="13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30" fillId="0" borderId="31" xfId="4" applyFont="1" applyBorder="1" applyAlignment="1" applyProtection="1">
      <alignment horizontal="left" vertical="center"/>
    </xf>
    <xf numFmtId="0" fontId="30" fillId="0" borderId="32" xfId="4" applyFont="1" applyBorder="1" applyAlignment="1" applyProtection="1">
      <alignment horizontal="left" vertical="center"/>
    </xf>
    <xf numFmtId="0" fontId="5" fillId="0" borderId="36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9" xfId="0" applyFont="1" applyBorder="1" applyAlignment="1">
      <alignment horizontal="left" vertical="center"/>
    </xf>
    <xf numFmtId="0" fontId="30" fillId="0" borderId="0" xfId="4" applyFont="1" applyBorder="1" applyAlignment="1" applyProtection="1">
      <alignment horizontal="left" vertical="center"/>
    </xf>
  </cellXfs>
  <cellStyles count="6">
    <cellStyle name="Currency" xfId="5" builtinId="4"/>
    <cellStyle name="Hyperlink" xfId="4" builtinId="8"/>
    <cellStyle name="Hyperlink 2" xfId="3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2142"/>
      <rgbColor rgb="00FF00FF"/>
      <rgbColor rgb="00FFFF00"/>
      <rgbColor rgb="0000FFFF"/>
      <rgbColor rgb="00800080"/>
      <rgbColor rgb="00800000"/>
      <rgbColor rgb="00008080"/>
      <rgbColor rgb="0097E4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80"/>
      <color rgb="FF33339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5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22/11/relationships/FeaturePropertyBag" Target="featurePropertyBag/featurePropertyBag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7" dT="2026-05-12T10:20:56.59" personId="{00000000-0000-0000-0000-000000000000}" id="{5A6341FA-A014-4225-BE09-D918B867352D}">
    <text>Y gyfradd arferol oedd £250, ond rhoddodd Mike hi am hanner pris gan ei fod yn hoffi ymgyrch Jane. Felly mae'r gostyngiad o £125 yn ymddangos yn y daflen waith gwariant tybiannol.</text>
  </threadedComment>
  <threadedComment ref="B8" dT="2026-05-12T10:18:20.39" personId="{00000000-0000-0000-0000-000000000000}" id="{88BBB45B-F584-4E8A-8A0B-FBE5F82698A8}">
    <text>Dim angen gan fod o dan £20</text>
  </threadedComment>
  <threadedComment ref="B9" dT="2026-05-12T10:18:42.26" personId="{00000000-0000-0000-0000-000000000000}" id="{2CB17760-A9BA-4917-ACFA-910EB23BB468}">
    <text>Nid oes angen anfoneb gan mai amcangyfrif o'r gwerth a ddefnyddiwyd yw hwn, yn hytrach na thaliad. Fodd bynnag, dylid cynnwys rhywfaint o dystiolaeth i egluro'r cyfrifiad.</text>
  </threadedComment>
  <threadedComment ref="I9" dT="2026-05-12T10:21:08.69" personId="{00000000-0000-0000-0000-000000000000}" id="{D94AD6F3-8E01-4C23-99E8-F09AE5356900}">
    <text>Amcangyfrif o werth - mae cetris yr argraffydd yn costio £30, amcangyfrif bod yr ymgeisydd wedi defnyddio tua hanner yr inc ar y posteri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F6" dT="2026-05-12T10:22:12.75" personId="{00000000-0000-0000-0000-000000000000}" id="{5BEB91AF-EAF1-42DA-967B-3B71AE642C0A}">
    <text>Dyma hanner am ddim y fan hysbysebu, a roddwyd fel disgownt gan Mike. Adroddir y taliad o £125 sy'n weddill fel Taliad a Wnaed o dan eitem 2.</text>
  </threadedComment>
  <threadedComment ref="F7" dT="2026-05-12T10:22:27.96" personId="{00000000-0000-0000-0000-000000000000}" id="{A62D889B-5239-4771-9531-BD2A6F408443}">
    <text>Darparwyd y swyddfa hon i'r ymgeisydd am ddim felly caiff y gwerth llawn ei adrodd fel gwariant tybiannol. Gan fod gwerth y gwariant tybiannol dros £500, mae angen adrodd hyn hefyd fel rhodd. Gweler y daflen waith 'Rhoddion a ganiateir'.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H6" dT="2026-05-12T10:26:14.63" personId="{00000000-0000-0000-0000-000000000000}" id="{5D57C68F-6EE0-48CA-92D1-51BE0FA167AA}">
    <text>Gwariant tybiannol - gweler eitem 2 ar y daflen waith gwariant tybiannol.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lectoralcommission.org.uk/cy/media/12777" TargetMode="External"/><Relationship Id="rId2" Type="http://schemas.openxmlformats.org/officeDocument/2006/relationships/hyperlink" Target="https://www.electoralcommission.org.uk/cy/media/12778" TargetMode="External"/><Relationship Id="rId1" Type="http://schemas.openxmlformats.org/officeDocument/2006/relationships/hyperlink" Target="https://www.electoralcommission.org.uk/cy/pleidleisio-ac-etholiadau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www.electoralcommission.org.uk/cy/etholiadau-senedd-cymru-dychwelyd-rhoddion" TargetMode="External"/><Relationship Id="rId1" Type="http://schemas.openxmlformats.org/officeDocument/2006/relationships/hyperlink" Target="https://www.electoralcommission.org.uk/England-local-elections-returning-donations" TargetMode="External"/><Relationship Id="rId4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lectoralcommission.org.uk/cy/pleidleisio-ac-etholiadau" TargetMode="External"/><Relationship Id="rId2" Type="http://schemas.openxmlformats.org/officeDocument/2006/relationships/hyperlink" Target="https://www.electoralcommission.org.uk/voting-and-elections" TargetMode="External"/><Relationship Id="rId1" Type="http://schemas.openxmlformats.org/officeDocument/2006/relationships/hyperlink" Target="https://www.electoralcommission.org.uk/guidance-candidates-and-agents-senedd-elections/after-election/completing-your-return-individual-candidates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electoralcommission.org.uk/cy/etholiadau-senedd-cymru-cwblhau-eich-ffurflen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7" Type="http://schemas.microsoft.com/office/2017/10/relationships/threadedComment" Target="../threadedComments/threadedComment2.xml"/><Relationship Id="rId2" Type="http://schemas.openxmlformats.org/officeDocument/2006/relationships/hyperlink" Target="https://www.electoralcommission.org.uk/cy/etholiadau-senedd-cymru-gwariant-tybiannol" TargetMode="External"/><Relationship Id="rId1" Type="http://schemas.openxmlformats.org/officeDocument/2006/relationships/hyperlink" Target="https://www.electoralcommission.org.uk/guidance-candidates-and-agents-senedd-elections/spending-individual-candidates/items-received-free-charge-or-a-discount-and-notional-spending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5.v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electoralcommission.org.uk/cy/etholiadau-senedd-cymru-ymgyrchu-lleol" TargetMode="External"/><Relationship Id="rId1" Type="http://schemas.openxmlformats.org/officeDocument/2006/relationships/hyperlink" Target="https://www.electoralcommission.org.uk/England-local-elections-local-campaigning" TargetMode="External"/><Relationship Id="rId4" Type="http://schemas.openxmlformats.org/officeDocument/2006/relationships/vmlDrawing" Target="../drawings/vmlDrawing6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electoralcommission.org.uk/cy/etholiadau-senedd-cymru-terfynau-amser" TargetMode="External"/><Relationship Id="rId1" Type="http://schemas.openxmlformats.org/officeDocument/2006/relationships/hyperlink" Target="https://www.electoralcommission.org.uk/guidance-candidates-and-agents-senedd-elections/after-election/deadlines-individual-candidates" TargetMode="External"/><Relationship Id="rId4" Type="http://schemas.openxmlformats.org/officeDocument/2006/relationships/vmlDrawing" Target="../drawings/vmlDrawing7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www.electoralcommission.org.uk/cy/etholiadau-senedd-cymru-terfynau-amser" TargetMode="External"/><Relationship Id="rId1" Type="http://schemas.openxmlformats.org/officeDocument/2006/relationships/hyperlink" Target="https://www.electoralcommission.org.uk/guidance-candidates-and-agents-senedd-elections/after-election/deadlines-individual-candidates" TargetMode="External"/><Relationship Id="rId4" Type="http://schemas.openxmlformats.org/officeDocument/2006/relationships/vmlDrawing" Target="../drawings/vmlDrawing8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www.electoralcommission.org.uk/cy/etholiadau-senedd-cymru-treuliau-personol" TargetMode="External"/><Relationship Id="rId1" Type="http://schemas.openxmlformats.org/officeDocument/2006/relationships/hyperlink" Target="https://www.electoralcommission.org.uk/senedd-personal-expenses" TargetMode="External"/><Relationship Id="rId4" Type="http://schemas.openxmlformats.org/officeDocument/2006/relationships/vmlDrawing" Target="../drawings/vmlDrawing9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7" Type="http://schemas.microsoft.com/office/2017/10/relationships/threadedComment" Target="../threadedComments/threadedComment3.xml"/><Relationship Id="rId2" Type="http://schemas.openxmlformats.org/officeDocument/2006/relationships/hyperlink" Target="https://www.electoralcommission.org.uk/cy/etholiadau-senedd-cymru-derbyn-rhoddion" TargetMode="External"/><Relationship Id="rId1" Type="http://schemas.openxmlformats.org/officeDocument/2006/relationships/hyperlink" Target="https://www.electoralcommission.org.uk/Senedd-elections-accepting-donations" TargetMode="External"/><Relationship Id="rId6" Type="http://schemas.openxmlformats.org/officeDocument/2006/relationships/comments" Target="../comments3.xml"/><Relationship Id="rId5" Type="http://schemas.openxmlformats.org/officeDocument/2006/relationships/vmlDrawing" Target="../drawings/vmlDrawing11.vml"/><Relationship Id="rId4" Type="http://schemas.openxmlformats.org/officeDocument/2006/relationships/vmlDrawing" Target="../drawings/vmlDrawing10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6341A-AFBC-4ABF-B42F-53CC5861CD93}">
  <dimension ref="A1:O59"/>
  <sheetViews>
    <sheetView topLeftCell="A32" zoomScaleNormal="100" workbookViewId="0">
      <selection activeCell="K13" sqref="K13"/>
    </sheetView>
  </sheetViews>
  <sheetFormatPr defaultRowHeight="12.45" x14ac:dyDescent="0.3"/>
  <cols>
    <col min="2" max="2" width="10.3828125" customWidth="1"/>
    <col min="4" max="4" width="16.61328125" customWidth="1"/>
    <col min="5" max="5" width="9.84375" customWidth="1"/>
    <col min="15" max="15" width="23.61328125" customWidth="1"/>
  </cols>
  <sheetData>
    <row r="1" spans="1:15" ht="39.450000000000003" customHeight="1" x14ac:dyDescent="0.3">
      <c r="A1" s="254" t="s">
        <v>0</v>
      </c>
      <c r="B1" s="255"/>
      <c r="C1" s="255"/>
      <c r="D1" s="255"/>
      <c r="E1" s="255"/>
      <c r="F1" s="255"/>
      <c r="G1" s="255"/>
      <c r="H1" s="255"/>
      <c r="I1" s="255"/>
      <c r="J1" s="255"/>
      <c r="O1" s="162"/>
    </row>
    <row r="2" spans="1:15" x14ac:dyDescent="0.3">
      <c r="A2" s="256"/>
      <c r="B2" s="257"/>
      <c r="C2" s="257"/>
      <c r="D2" s="257"/>
      <c r="E2" s="257"/>
      <c r="F2" s="257"/>
      <c r="G2" s="257"/>
      <c r="H2" s="257"/>
      <c r="I2" s="257"/>
      <c r="J2" s="257"/>
    </row>
    <row r="3" spans="1:15" ht="12.9" thickBot="1" x14ac:dyDescent="0.35">
      <c r="A3" s="258"/>
      <c r="B3" s="259"/>
      <c r="C3" s="259"/>
      <c r="D3" s="259"/>
      <c r="E3" s="259"/>
      <c r="F3" s="259"/>
      <c r="G3" s="259"/>
      <c r="H3" s="259"/>
      <c r="I3" s="259"/>
      <c r="J3" s="259"/>
    </row>
    <row r="5" spans="1:15" ht="17.600000000000001" x14ac:dyDescent="0.3">
      <c r="A5" s="39" t="s">
        <v>1</v>
      </c>
      <c r="B5" s="141"/>
      <c r="C5" s="141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3"/>
    </row>
    <row r="6" spans="1:15" ht="15" x14ac:dyDescent="0.3">
      <c r="A6" s="144" t="s">
        <v>2</v>
      </c>
      <c r="B6" s="32"/>
      <c r="C6" s="32"/>
      <c r="D6" s="32"/>
      <c r="E6" s="145"/>
      <c r="F6" s="145"/>
      <c r="G6" s="32"/>
      <c r="H6" s="32"/>
      <c r="I6" s="32"/>
      <c r="J6" s="32"/>
      <c r="K6" s="32"/>
      <c r="L6" s="32"/>
      <c r="M6" s="32"/>
      <c r="N6" s="32"/>
      <c r="O6" s="146"/>
    </row>
    <row r="7" spans="1:15" ht="15" x14ac:dyDescent="0.3">
      <c r="A7" s="144" t="s">
        <v>3</v>
      </c>
      <c r="B7" s="32"/>
      <c r="C7" s="32"/>
      <c r="D7" s="32"/>
      <c r="E7" s="145"/>
      <c r="F7" s="145"/>
      <c r="G7" s="32"/>
      <c r="H7" s="32"/>
      <c r="I7" s="32"/>
      <c r="J7" s="32"/>
      <c r="K7" s="32"/>
      <c r="L7" s="32"/>
      <c r="M7" s="32"/>
      <c r="N7" s="32"/>
      <c r="O7" s="146"/>
    </row>
    <row r="8" spans="1:15" ht="15" x14ac:dyDescent="0.3">
      <c r="A8" s="144"/>
      <c r="B8" s="32"/>
      <c r="C8" s="32"/>
      <c r="D8" s="32"/>
      <c r="E8" s="145"/>
      <c r="F8" s="145"/>
      <c r="G8" s="32"/>
      <c r="H8" s="32"/>
      <c r="I8" s="32"/>
      <c r="J8" s="32"/>
      <c r="K8" s="32"/>
      <c r="L8" s="32"/>
      <c r="M8" s="32"/>
      <c r="N8" s="32"/>
      <c r="O8" s="146"/>
    </row>
    <row r="9" spans="1:15" ht="15" x14ac:dyDescent="0.3">
      <c r="A9" s="144" t="s">
        <v>4</v>
      </c>
      <c r="B9" s="32"/>
      <c r="C9" s="32"/>
      <c r="D9" s="32"/>
      <c r="E9" s="145"/>
      <c r="F9" s="145"/>
      <c r="G9" s="32"/>
      <c r="H9" s="32"/>
      <c r="I9" s="32"/>
      <c r="J9" s="32"/>
      <c r="K9" s="32"/>
      <c r="L9" s="32"/>
      <c r="M9" s="32"/>
      <c r="N9" s="32"/>
      <c r="O9" s="146"/>
    </row>
    <row r="10" spans="1:15" ht="12" customHeight="1" x14ac:dyDescent="0.3">
      <c r="A10" s="144"/>
      <c r="B10" s="32"/>
      <c r="C10" s="32"/>
      <c r="D10" s="32"/>
      <c r="E10" s="145"/>
      <c r="F10" s="145"/>
      <c r="G10" s="32"/>
      <c r="H10" s="32"/>
      <c r="I10" s="32"/>
      <c r="J10" s="32"/>
      <c r="K10" s="32"/>
      <c r="L10" s="32"/>
      <c r="M10" s="32"/>
      <c r="N10" s="32"/>
      <c r="O10" s="146"/>
    </row>
    <row r="11" spans="1:15" ht="17.600000000000001" x14ac:dyDescent="0.3">
      <c r="A11" s="39" t="s">
        <v>5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</row>
    <row r="12" spans="1:15" ht="15" x14ac:dyDescent="0.3">
      <c r="A12" s="144" t="s">
        <v>6</v>
      </c>
      <c r="B12" s="32"/>
      <c r="C12" s="32"/>
      <c r="D12" s="32"/>
      <c r="E12" s="145"/>
      <c r="F12" s="145"/>
      <c r="G12" s="32"/>
      <c r="H12" s="32"/>
      <c r="I12" s="32"/>
      <c r="J12" s="32"/>
      <c r="K12" s="32"/>
      <c r="L12" s="32"/>
      <c r="M12" s="32"/>
      <c r="N12" s="32"/>
      <c r="O12" s="146"/>
    </row>
    <row r="13" spans="1:15" ht="15" x14ac:dyDescent="0.3">
      <c r="A13" s="144"/>
      <c r="B13" s="32"/>
      <c r="C13" s="32"/>
      <c r="D13" s="32"/>
      <c r="E13" s="145"/>
      <c r="F13" s="145"/>
      <c r="G13" s="32"/>
      <c r="H13" s="32"/>
      <c r="I13" s="32"/>
      <c r="J13" s="32"/>
      <c r="K13" s="32"/>
      <c r="L13" s="32"/>
      <c r="M13" s="32"/>
      <c r="N13" s="32"/>
      <c r="O13" s="146"/>
    </row>
    <row r="14" spans="1:15" ht="15" x14ac:dyDescent="0.3">
      <c r="A14" s="144" t="s">
        <v>7</v>
      </c>
      <c r="B14" s="32"/>
      <c r="C14" s="32"/>
      <c r="D14" s="32"/>
      <c r="E14" s="145"/>
      <c r="F14" s="145"/>
      <c r="G14" s="32"/>
      <c r="H14" s="32"/>
      <c r="I14" s="32"/>
      <c r="J14" s="32"/>
      <c r="K14" s="32"/>
      <c r="L14" s="32"/>
      <c r="M14" s="32"/>
      <c r="N14" s="32"/>
      <c r="O14" s="146"/>
    </row>
    <row r="15" spans="1:15" ht="15" x14ac:dyDescent="0.3">
      <c r="A15" s="144"/>
      <c r="B15" s="32"/>
      <c r="C15" s="32"/>
      <c r="D15" s="32"/>
      <c r="E15" s="145"/>
      <c r="F15" s="145"/>
      <c r="G15" s="32"/>
      <c r="H15" s="32"/>
      <c r="I15" s="32"/>
      <c r="J15" s="32"/>
      <c r="K15" s="32"/>
      <c r="L15" s="32"/>
      <c r="M15" s="32"/>
      <c r="N15" s="32"/>
      <c r="O15" s="146"/>
    </row>
    <row r="16" spans="1:15" ht="15" x14ac:dyDescent="0.3">
      <c r="A16" s="144" t="s">
        <v>8</v>
      </c>
      <c r="B16" s="32"/>
      <c r="C16" s="32"/>
      <c r="D16" s="32"/>
      <c r="E16" s="145"/>
      <c r="F16" s="145"/>
      <c r="G16" s="32"/>
      <c r="H16" s="32"/>
      <c r="I16" s="32"/>
      <c r="J16" s="32"/>
      <c r="K16" s="32"/>
      <c r="L16" s="32"/>
      <c r="M16" s="32"/>
      <c r="N16" s="32"/>
      <c r="O16" s="146"/>
    </row>
    <row r="17" spans="1:15" ht="15" x14ac:dyDescent="0.3">
      <c r="A17" s="144" t="s">
        <v>9</v>
      </c>
      <c r="B17" s="32"/>
      <c r="C17" s="32"/>
      <c r="D17" s="32"/>
      <c r="E17" s="145"/>
      <c r="F17" s="145"/>
      <c r="G17" s="32"/>
      <c r="H17" s="32"/>
      <c r="I17" s="32"/>
      <c r="J17" s="32"/>
      <c r="K17" s="32"/>
      <c r="L17" s="32"/>
      <c r="M17" s="32"/>
      <c r="N17" s="32"/>
      <c r="O17" s="146"/>
    </row>
    <row r="18" spans="1:15" ht="15" x14ac:dyDescent="0.3">
      <c r="A18" s="144"/>
      <c r="B18" s="32"/>
      <c r="C18" s="32"/>
      <c r="D18" s="32"/>
      <c r="E18" s="145"/>
      <c r="F18" s="145"/>
      <c r="G18" s="32"/>
      <c r="H18" s="32"/>
      <c r="I18" s="32"/>
      <c r="J18" s="32"/>
      <c r="K18" s="32"/>
      <c r="L18" s="32"/>
      <c r="M18" s="32"/>
      <c r="N18" s="32"/>
      <c r="O18" s="146"/>
    </row>
    <row r="19" spans="1:15" ht="15" x14ac:dyDescent="0.3">
      <c r="A19" s="144" t="s">
        <v>10</v>
      </c>
      <c r="B19" s="32"/>
      <c r="C19" s="32"/>
      <c r="D19" s="32"/>
      <c r="E19" s="145"/>
      <c r="F19" s="145"/>
      <c r="G19" s="32"/>
      <c r="H19" s="32"/>
      <c r="I19" s="32"/>
      <c r="J19" s="32"/>
      <c r="K19" s="32"/>
      <c r="L19" s="32"/>
      <c r="M19" s="32"/>
      <c r="N19" s="32"/>
      <c r="O19" s="146"/>
    </row>
    <row r="20" spans="1:15" ht="12" customHeight="1" x14ac:dyDescent="0.3">
      <c r="A20" s="144"/>
      <c r="B20" s="32"/>
      <c r="C20" s="32"/>
      <c r="D20" s="32"/>
      <c r="E20" s="145"/>
      <c r="F20" s="145"/>
      <c r="G20" s="32"/>
      <c r="H20" s="32"/>
      <c r="I20" s="32"/>
      <c r="J20" s="32"/>
      <c r="K20" s="32"/>
      <c r="L20" s="32"/>
      <c r="M20" s="32"/>
      <c r="N20" s="32"/>
      <c r="O20" s="146"/>
    </row>
    <row r="21" spans="1:15" ht="17.600000000000001" x14ac:dyDescent="0.3">
      <c r="A21" s="39" t="s">
        <v>11</v>
      </c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</row>
    <row r="22" spans="1:15" ht="15" x14ac:dyDescent="0.3">
      <c r="A22" s="144" t="s">
        <v>12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146"/>
    </row>
    <row r="23" spans="1:15" ht="15" x14ac:dyDescent="0.3">
      <c r="A23" s="144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146"/>
    </row>
    <row r="24" spans="1:15" ht="15" customHeight="1" x14ac:dyDescent="0.3">
      <c r="A24" s="144" t="s">
        <v>13</v>
      </c>
      <c r="B24" s="32"/>
      <c r="C24" s="32"/>
      <c r="D24" s="32"/>
      <c r="E24" s="147" t="s">
        <v>14</v>
      </c>
      <c r="G24" s="32"/>
      <c r="H24" s="32"/>
      <c r="I24" s="32"/>
      <c r="J24" s="32"/>
      <c r="K24" s="32"/>
      <c r="L24" s="32"/>
      <c r="M24" s="32"/>
      <c r="N24" s="32"/>
      <c r="O24" s="146"/>
    </row>
    <row r="25" spans="1:15" ht="15" x14ac:dyDescent="0.3">
      <c r="A25" s="144"/>
      <c r="B25" s="32"/>
      <c r="C25" s="32"/>
      <c r="D25" s="32"/>
      <c r="E25" s="145"/>
      <c r="F25" s="145"/>
      <c r="G25" s="32"/>
      <c r="H25" s="32"/>
      <c r="I25" s="32"/>
      <c r="J25" s="32"/>
      <c r="K25" s="32"/>
      <c r="L25" s="32"/>
      <c r="M25" s="32"/>
      <c r="N25" s="32"/>
      <c r="O25" s="146"/>
    </row>
    <row r="26" spans="1:15" ht="15" x14ac:dyDescent="0.3">
      <c r="A26" s="144" t="s">
        <v>15</v>
      </c>
      <c r="B26" s="32"/>
      <c r="C26" s="32"/>
      <c r="D26" s="32"/>
      <c r="E26" s="145"/>
      <c r="F26" s="145"/>
      <c r="G26" s="32"/>
      <c r="H26" s="32"/>
      <c r="I26" s="32"/>
      <c r="J26" s="32"/>
      <c r="K26" s="32"/>
      <c r="L26" s="32"/>
      <c r="M26" s="32"/>
      <c r="N26" s="32"/>
      <c r="O26" s="146"/>
    </row>
    <row r="27" spans="1:15" ht="15" x14ac:dyDescent="0.3">
      <c r="A27" s="144" t="s">
        <v>16</v>
      </c>
      <c r="B27" s="32"/>
      <c r="C27" s="32"/>
      <c r="D27" s="32"/>
      <c r="E27" s="145"/>
      <c r="F27" s="145"/>
      <c r="G27" s="32"/>
      <c r="H27" s="32"/>
      <c r="I27" s="32"/>
      <c r="J27" s="32"/>
      <c r="K27" s="32"/>
      <c r="L27" s="32"/>
      <c r="M27" s="32"/>
      <c r="N27" s="32"/>
      <c r="O27" s="146"/>
    </row>
    <row r="28" spans="1:15" ht="15" x14ac:dyDescent="0.3">
      <c r="A28" s="144"/>
      <c r="B28" s="32"/>
      <c r="C28" s="32"/>
      <c r="D28" s="32"/>
      <c r="E28" s="145"/>
      <c r="F28" s="145"/>
      <c r="G28" s="32"/>
      <c r="H28" s="32"/>
      <c r="I28" s="32"/>
      <c r="J28" s="32"/>
      <c r="K28" s="32"/>
      <c r="L28" s="32"/>
      <c r="M28" s="32"/>
      <c r="N28" s="32"/>
      <c r="O28" s="146"/>
    </row>
    <row r="29" spans="1:15" ht="15" x14ac:dyDescent="0.3">
      <c r="A29" s="144" t="s">
        <v>17</v>
      </c>
      <c r="B29" s="32"/>
      <c r="C29" s="148" t="s">
        <v>18</v>
      </c>
      <c r="D29" s="32"/>
      <c r="E29" s="145"/>
      <c r="F29" s="145"/>
      <c r="G29" s="32"/>
      <c r="H29" s="32"/>
      <c r="I29" s="32"/>
      <c r="J29" s="32"/>
      <c r="K29" s="32"/>
      <c r="L29" s="32"/>
      <c r="M29" s="32"/>
      <c r="N29" s="32"/>
      <c r="O29" s="146"/>
    </row>
    <row r="30" spans="1:15" ht="15" x14ac:dyDescent="0.3">
      <c r="A30" s="144"/>
      <c r="B30" s="32"/>
      <c r="C30" s="148"/>
      <c r="D30" s="32"/>
      <c r="E30" s="145"/>
      <c r="F30" s="145"/>
      <c r="G30" s="32"/>
      <c r="H30" s="32"/>
      <c r="I30" s="32"/>
      <c r="J30" s="32"/>
      <c r="K30" s="32"/>
      <c r="L30" s="32"/>
      <c r="M30" s="32"/>
      <c r="N30" s="32"/>
      <c r="O30" s="146"/>
    </row>
    <row r="31" spans="1:15" ht="15" x14ac:dyDescent="0.3">
      <c r="A31" s="144" t="s">
        <v>19</v>
      </c>
      <c r="B31" s="148"/>
      <c r="C31" s="148"/>
      <c r="D31" s="148" t="s">
        <v>20</v>
      </c>
      <c r="E31" s="148"/>
      <c r="F31" s="145"/>
      <c r="G31" s="32"/>
      <c r="H31" s="32"/>
      <c r="I31" s="32"/>
      <c r="J31" s="32"/>
      <c r="K31" s="32"/>
      <c r="L31" s="32"/>
      <c r="M31" s="32"/>
      <c r="N31" s="32"/>
      <c r="O31" s="146"/>
    </row>
    <row r="32" spans="1:15" ht="12" customHeight="1" x14ac:dyDescent="0.3">
      <c r="A32" s="144"/>
      <c r="B32" s="32"/>
      <c r="C32" s="32"/>
      <c r="D32" s="32"/>
      <c r="E32" s="145"/>
      <c r="F32" s="145"/>
      <c r="G32" s="32"/>
      <c r="H32" s="32"/>
      <c r="I32" s="32"/>
      <c r="J32" s="32"/>
      <c r="K32" s="32"/>
      <c r="L32" s="32"/>
      <c r="M32" s="32"/>
      <c r="N32" s="32"/>
      <c r="O32" s="146"/>
    </row>
    <row r="33" spans="1:15" ht="16.3" x14ac:dyDescent="0.3">
      <c r="A33" s="39" t="s">
        <v>21</v>
      </c>
      <c r="B33" s="149"/>
      <c r="C33" s="149"/>
      <c r="D33" s="149"/>
      <c r="E33" s="150"/>
      <c r="F33" s="150"/>
      <c r="G33" s="149"/>
      <c r="H33" s="149"/>
      <c r="I33" s="149"/>
      <c r="J33" s="149"/>
      <c r="K33" s="149"/>
      <c r="L33" s="149"/>
      <c r="M33" s="149"/>
      <c r="N33" s="149"/>
      <c r="O33" s="151"/>
    </row>
    <row r="34" spans="1:15" ht="15.45" x14ac:dyDescent="0.3">
      <c r="A34" s="152" t="s">
        <v>22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153"/>
      <c r="N34" s="32"/>
      <c r="O34" s="146"/>
    </row>
    <row r="35" spans="1:15" s="155" customFormat="1" ht="16.3" x14ac:dyDescent="0.4">
      <c r="A35" s="144" t="s">
        <v>23</v>
      </c>
      <c r="B35" s="154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46"/>
    </row>
    <row r="36" spans="1:15" ht="15" x14ac:dyDescent="0.3">
      <c r="A36" s="144" t="s">
        <v>24</v>
      </c>
      <c r="O36" s="146"/>
    </row>
    <row r="37" spans="1:15" ht="15" x14ac:dyDescent="0.3">
      <c r="O37" s="146"/>
    </row>
    <row r="38" spans="1:15" ht="15.45" x14ac:dyDescent="0.3">
      <c r="A38" s="152" t="s">
        <v>25</v>
      </c>
      <c r="O38" s="146"/>
    </row>
    <row r="39" spans="1:15" ht="15" x14ac:dyDescent="0.3">
      <c r="A39" s="144" t="s">
        <v>26</v>
      </c>
      <c r="O39" s="146"/>
    </row>
    <row r="40" spans="1:15" ht="15" x14ac:dyDescent="0.3">
      <c r="A40" s="211" t="s">
        <v>27</v>
      </c>
      <c r="O40" s="146"/>
    </row>
    <row r="41" spans="1:15" ht="15" x14ac:dyDescent="0.3">
      <c r="A41" s="144" t="s">
        <v>28</v>
      </c>
      <c r="O41" s="146"/>
    </row>
    <row r="42" spans="1:15" ht="16.3" x14ac:dyDescent="0.35">
      <c r="A42" s="1"/>
      <c r="E42" s="25"/>
      <c r="O42" s="146"/>
    </row>
    <row r="43" spans="1:15" ht="16.3" x14ac:dyDescent="0.4">
      <c r="A43" s="156" t="s">
        <v>29</v>
      </c>
      <c r="B43" s="156"/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7"/>
    </row>
    <row r="44" spans="1:15" ht="15" x14ac:dyDescent="0.35">
      <c r="A44" s="158" t="s">
        <v>30</v>
      </c>
      <c r="B44" s="159"/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46"/>
    </row>
    <row r="45" spans="1:15" ht="15" x14ac:dyDescent="0.35">
      <c r="A45" s="158" t="s">
        <v>31</v>
      </c>
      <c r="B45" s="159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60"/>
    </row>
    <row r="46" spans="1:15" ht="15" x14ac:dyDescent="0.35">
      <c r="A46" s="158" t="s">
        <v>32</v>
      </c>
      <c r="B46" s="159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60"/>
    </row>
    <row r="47" spans="1:15" ht="15" x14ac:dyDescent="0.35">
      <c r="A47" s="158"/>
      <c r="B47" s="159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60"/>
    </row>
    <row r="48" spans="1:15" ht="15" x14ac:dyDescent="0.35">
      <c r="A48" s="158" t="s">
        <v>33</v>
      </c>
      <c r="B48" s="159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60"/>
    </row>
    <row r="49" spans="1:15" ht="15" x14ac:dyDescent="0.35">
      <c r="A49" s="158" t="s">
        <v>34</v>
      </c>
      <c r="B49" s="159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60"/>
    </row>
    <row r="50" spans="1:15" ht="15" x14ac:dyDescent="0.35">
      <c r="A50" s="158" t="s">
        <v>35</v>
      </c>
      <c r="B50" s="159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60"/>
    </row>
    <row r="51" spans="1:15" ht="15" x14ac:dyDescent="0.35">
      <c r="A51" s="158"/>
      <c r="B51" s="159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60"/>
    </row>
    <row r="52" spans="1:15" ht="15" x14ac:dyDescent="0.35">
      <c r="A52" s="158" t="s">
        <v>36</v>
      </c>
      <c r="B52" s="159"/>
      <c r="C52" s="159"/>
      <c r="D52" s="159"/>
      <c r="E52" s="159"/>
      <c r="F52" s="159"/>
      <c r="G52" s="159"/>
      <c r="H52" s="159"/>
      <c r="I52" s="159"/>
      <c r="J52" s="159"/>
      <c r="K52" s="159"/>
      <c r="L52" s="159"/>
      <c r="M52" s="159"/>
      <c r="N52" s="159"/>
      <c r="O52" s="160"/>
    </row>
    <row r="53" spans="1:15" ht="15" x14ac:dyDescent="0.35">
      <c r="A53" s="158" t="s">
        <v>37</v>
      </c>
      <c r="B53" s="159"/>
      <c r="C53" s="159"/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60"/>
    </row>
    <row r="54" spans="1:15" ht="15" x14ac:dyDescent="0.35">
      <c r="A54" s="158" t="s">
        <v>38</v>
      </c>
      <c r="B54" s="159"/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60"/>
    </row>
    <row r="55" spans="1:15" ht="15" x14ac:dyDescent="0.35">
      <c r="A55" s="158"/>
      <c r="B55" s="159"/>
      <c r="C55" s="159"/>
      <c r="D55" s="159"/>
      <c r="E55" s="159"/>
      <c r="F55" s="159"/>
      <c r="G55" s="159"/>
      <c r="H55" s="159"/>
      <c r="I55" s="159"/>
      <c r="J55" s="159"/>
      <c r="K55" s="159"/>
      <c r="L55" s="159"/>
      <c r="M55" s="159"/>
      <c r="N55" s="159"/>
      <c r="O55" s="160"/>
    </row>
    <row r="56" spans="1:15" ht="15" x14ac:dyDescent="0.35">
      <c r="A56" s="158" t="s">
        <v>39</v>
      </c>
      <c r="B56" s="159"/>
      <c r="C56" s="159"/>
      <c r="D56" s="159"/>
      <c r="E56" s="159"/>
      <c r="F56" s="159"/>
      <c r="G56" s="159"/>
      <c r="H56" s="159"/>
      <c r="I56" s="159"/>
      <c r="J56" s="159"/>
      <c r="K56" s="159"/>
      <c r="L56" s="159"/>
      <c r="M56" s="159"/>
      <c r="N56" s="159"/>
      <c r="O56" s="160"/>
    </row>
    <row r="57" spans="1:15" ht="15" x14ac:dyDescent="0.35">
      <c r="A57" s="158"/>
      <c r="B57" s="159"/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59"/>
      <c r="N57" s="159"/>
      <c r="O57" s="160"/>
    </row>
    <row r="58" spans="1:15" ht="15" x14ac:dyDescent="0.35">
      <c r="A58" s="158" t="s">
        <v>40</v>
      </c>
      <c r="B58" s="159"/>
      <c r="C58" s="159"/>
      <c r="D58" s="159"/>
      <c r="E58" s="159"/>
      <c r="F58" s="159"/>
      <c r="G58" s="159"/>
      <c r="H58" s="159"/>
      <c r="I58" s="159"/>
      <c r="J58" s="159"/>
      <c r="K58" s="159"/>
      <c r="L58" s="159"/>
      <c r="M58" s="159"/>
      <c r="N58" s="159"/>
      <c r="O58" s="160"/>
    </row>
    <row r="59" spans="1:15" ht="12.9" thickBot="1" x14ac:dyDescent="0.35">
      <c r="A59" s="161"/>
      <c r="B59" s="161"/>
      <c r="C59" s="161"/>
      <c r="D59" s="161"/>
      <c r="E59" s="161"/>
      <c r="F59" s="161"/>
      <c r="G59" s="161"/>
      <c r="H59" s="161"/>
      <c r="I59" s="161"/>
      <c r="J59" s="161"/>
      <c r="K59" s="161"/>
      <c r="L59" s="161"/>
      <c r="M59" s="161"/>
      <c r="N59" s="161"/>
      <c r="O59" s="207"/>
    </row>
  </sheetData>
  <mergeCells count="1">
    <mergeCell ref="A1:J3"/>
  </mergeCells>
  <hyperlinks>
    <hyperlink ref="E24" r:id="rId1" xr:uid="{C11C63AB-884E-4CD8-AB5A-2B4C3801FF24}"/>
    <hyperlink ref="C29" r:id="rId2" xr:uid="{80FD1C9A-C06B-4E27-8ED9-F465CC540C0F}"/>
    <hyperlink ref="D31" r:id="rId3" xr:uid="{5C369A22-D7FE-4A2A-AAD4-B81864EF21C0}"/>
  </hyperlinks>
  <pageMargins left="0.7" right="0.7" top="0.75" bottom="0.75" header="0.3" footer="0.3"/>
  <pageSetup paperSize="9" scale="74" orientation="landscape" horizontalDpi="1200" verticalDpi="1200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6C7C2-6E82-4E89-B5F7-38B3123F9E4A}">
  <dimension ref="A1:G20"/>
  <sheetViews>
    <sheetView view="pageLayout" zoomScaleNormal="100" workbookViewId="0">
      <selection activeCell="B7" sqref="B7"/>
    </sheetView>
  </sheetViews>
  <sheetFormatPr defaultColWidth="8.84375" defaultRowHeight="12.45" x14ac:dyDescent="0.3"/>
  <cols>
    <col min="1" max="1" width="40" customWidth="1"/>
    <col min="2" max="3" width="33.84375" customWidth="1"/>
    <col min="4" max="4" width="19.69140625" customWidth="1"/>
    <col min="5" max="5" width="19" customWidth="1"/>
    <col min="6" max="6" width="32" customWidth="1"/>
    <col min="7" max="7" width="15.15234375" customWidth="1"/>
  </cols>
  <sheetData>
    <row r="1" spans="1:7" s="31" customFormat="1" ht="23.15" customHeight="1" x14ac:dyDescent="0.3">
      <c r="A1" s="210" t="s">
        <v>179</v>
      </c>
      <c r="B1" s="30"/>
      <c r="C1" s="30"/>
      <c r="D1" s="30"/>
      <c r="E1" s="30"/>
      <c r="F1" s="30"/>
      <c r="G1" s="30"/>
    </row>
    <row r="2" spans="1:7" s="25" customFormat="1" ht="20.149999999999999" customHeight="1" x14ac:dyDescent="0.3">
      <c r="A2" s="372" t="s">
        <v>180</v>
      </c>
      <c r="B2" s="373"/>
      <c r="C2" s="373"/>
      <c r="D2" s="373"/>
      <c r="E2" s="373"/>
      <c r="F2" s="373"/>
      <c r="G2" s="374"/>
    </row>
    <row r="3" spans="1:7" s="213" customFormat="1" ht="20.149999999999999" customHeight="1" x14ac:dyDescent="0.3">
      <c r="A3" s="384" t="s">
        <v>181</v>
      </c>
      <c r="B3" s="392"/>
      <c r="C3" s="392"/>
      <c r="D3" s="392"/>
      <c r="E3" s="392"/>
      <c r="F3" s="392"/>
      <c r="G3" s="385"/>
    </row>
    <row r="4" spans="1:7" s="25" customFormat="1" ht="19" customHeight="1" x14ac:dyDescent="0.3">
      <c r="A4" s="389" t="s">
        <v>182</v>
      </c>
      <c r="B4" s="390"/>
      <c r="C4" s="390"/>
      <c r="D4" s="390"/>
      <c r="E4" s="390"/>
      <c r="F4" s="390"/>
      <c r="G4" s="391"/>
    </row>
    <row r="5" spans="1:7" ht="20.149999999999999" customHeight="1" x14ac:dyDescent="0.4">
      <c r="A5" s="4" t="s">
        <v>183</v>
      </c>
      <c r="B5" s="52" t="s">
        <v>184</v>
      </c>
      <c r="C5" s="206" t="s">
        <v>185</v>
      </c>
      <c r="D5" s="4" t="s">
        <v>166</v>
      </c>
      <c r="E5" s="52" t="s">
        <v>186</v>
      </c>
      <c r="F5" s="4" t="s">
        <v>187</v>
      </c>
      <c r="G5" s="4" t="s">
        <v>169</v>
      </c>
    </row>
    <row r="6" spans="1:7" s="32" customFormat="1" ht="45" x14ac:dyDescent="0.3">
      <c r="A6" s="50" t="s">
        <v>188</v>
      </c>
      <c r="B6" s="50" t="s">
        <v>213</v>
      </c>
      <c r="C6" s="88" t="s">
        <v>214</v>
      </c>
      <c r="D6" s="117">
        <v>46114</v>
      </c>
      <c r="E6" s="117">
        <v>46135</v>
      </c>
      <c r="F6" s="50" t="s">
        <v>215</v>
      </c>
      <c r="G6" s="247">
        <v>510</v>
      </c>
    </row>
    <row r="7" spans="1:7" s="32" customFormat="1" ht="15" x14ac:dyDescent="0.3">
      <c r="A7" s="50"/>
      <c r="B7" s="50"/>
      <c r="C7" s="88"/>
      <c r="D7" s="117"/>
      <c r="E7" s="117"/>
      <c r="F7" s="50"/>
      <c r="G7" s="91"/>
    </row>
    <row r="8" spans="1:7" s="32" customFormat="1" ht="15" x14ac:dyDescent="0.3">
      <c r="A8" s="50"/>
      <c r="B8" s="50"/>
      <c r="C8" s="88"/>
      <c r="D8" s="117"/>
      <c r="E8" s="117"/>
      <c r="F8" s="50"/>
      <c r="G8" s="91"/>
    </row>
    <row r="9" spans="1:7" s="32" customFormat="1" ht="15" x14ac:dyDescent="0.3">
      <c r="A9" s="50"/>
      <c r="B9" s="50"/>
      <c r="C9" s="88"/>
      <c r="D9" s="117"/>
      <c r="E9" s="117"/>
      <c r="F9" s="50"/>
      <c r="G9" s="91"/>
    </row>
    <row r="10" spans="1:7" s="32" customFormat="1" ht="15" x14ac:dyDescent="0.3">
      <c r="A10" s="50"/>
      <c r="B10" s="50"/>
      <c r="C10" s="88"/>
      <c r="D10" s="117"/>
      <c r="E10" s="117"/>
      <c r="F10" s="50"/>
      <c r="G10" s="91"/>
    </row>
    <row r="11" spans="1:7" s="32" customFormat="1" ht="15" x14ac:dyDescent="0.3">
      <c r="A11" s="50"/>
      <c r="B11" s="50"/>
      <c r="C11" s="88"/>
      <c r="D11" s="117"/>
      <c r="E11" s="117"/>
      <c r="F11" s="50"/>
      <c r="G11" s="91"/>
    </row>
    <row r="12" spans="1:7" s="32" customFormat="1" ht="15" x14ac:dyDescent="0.3">
      <c r="A12" s="50"/>
      <c r="B12" s="50"/>
      <c r="C12" s="88"/>
      <c r="D12" s="117"/>
      <c r="E12" s="117"/>
      <c r="F12" s="50"/>
      <c r="G12" s="91"/>
    </row>
    <row r="13" spans="1:7" s="32" customFormat="1" ht="15" x14ac:dyDescent="0.3">
      <c r="A13" s="50"/>
      <c r="B13" s="50"/>
      <c r="C13" s="88"/>
      <c r="D13" s="117"/>
      <c r="E13" s="117"/>
      <c r="F13" s="50"/>
      <c r="G13" s="91"/>
    </row>
    <row r="14" spans="1:7" s="32" customFormat="1" ht="15" x14ac:dyDescent="0.3">
      <c r="A14" s="50"/>
      <c r="B14" s="50"/>
      <c r="C14" s="88"/>
      <c r="D14" s="117"/>
      <c r="E14" s="117"/>
      <c r="F14" s="50"/>
      <c r="G14" s="91"/>
    </row>
    <row r="15" spans="1:7" s="32" customFormat="1" ht="15" x14ac:dyDescent="0.3">
      <c r="A15" s="50"/>
      <c r="B15" s="50"/>
      <c r="C15" s="88"/>
      <c r="D15" s="117"/>
      <c r="E15" s="117"/>
      <c r="F15" s="50"/>
      <c r="G15" s="91"/>
    </row>
    <row r="16" spans="1:7" s="32" customFormat="1" ht="15" x14ac:dyDescent="0.3">
      <c r="A16" s="50"/>
      <c r="B16" s="50"/>
      <c r="C16" s="88"/>
      <c r="D16" s="117"/>
      <c r="E16" s="117"/>
      <c r="F16" s="50"/>
      <c r="G16" s="91"/>
    </row>
    <row r="17" spans="1:7" s="32" customFormat="1" ht="15" x14ac:dyDescent="0.3">
      <c r="A17" s="50"/>
      <c r="B17" s="50"/>
      <c r="C17" s="88"/>
      <c r="D17" s="117"/>
      <c r="E17" s="117"/>
      <c r="F17" s="50"/>
      <c r="G17" s="91"/>
    </row>
    <row r="18" spans="1:7" s="32" customFormat="1" ht="15" x14ac:dyDescent="0.3">
      <c r="A18" s="123"/>
      <c r="B18" s="123"/>
      <c r="C18" s="128"/>
      <c r="D18" s="129"/>
      <c r="E18" s="129"/>
      <c r="F18" s="123"/>
      <c r="G18" s="125"/>
    </row>
    <row r="19" spans="1:7" ht="16.3" x14ac:dyDescent="0.4">
      <c r="A19" s="14"/>
      <c r="B19" s="14"/>
      <c r="C19" s="14"/>
      <c r="D19" s="14"/>
      <c r="E19" s="14"/>
      <c r="F19" s="14"/>
      <c r="G19" s="57"/>
    </row>
    <row r="20" spans="1:7" ht="20.149999999999999" customHeight="1" x14ac:dyDescent="0.4">
      <c r="A20" s="15"/>
      <c r="B20" s="15"/>
      <c r="C20" s="15"/>
      <c r="D20" s="15"/>
      <c r="E20" s="15"/>
      <c r="F20" s="51" t="s">
        <v>157</v>
      </c>
      <c r="G20" s="59">
        <f>SUM(G6:G19)</f>
        <v>510</v>
      </c>
    </row>
  </sheetData>
  <sheetProtection sheet="1" insertRows="0"/>
  <mergeCells count="3">
    <mergeCell ref="A2:G2"/>
    <mergeCell ref="A4:G4"/>
    <mergeCell ref="A3:G3"/>
  </mergeCells>
  <hyperlinks>
    <hyperlink ref="A3" r:id="rId1" display="https://www.electoralcommission.org.uk/England-local-elections-returning-donations" xr:uid="{C1B8A376-25FB-BD40-8CDD-4C56FF27CA2C}"/>
    <hyperlink ref="A3:G3" r:id="rId2" display="electoralcommission.org.uk/cy/etholiadau-senedd-cymru-dychwelyd-rhoddion" xr:uid="{95CCFB5D-C2F1-4136-B708-D685CC79D6C9}"/>
  </hyperlinks>
  <pageMargins left="0.7" right="0.7" top="0.75" bottom="0.75" header="0.3" footer="0.3"/>
  <pageSetup paperSize="9" scale="65" orientation="landscape" r:id="rId3"/>
  <headerFooter>
    <oddHeader>&amp;C&amp;G</oddHeader>
    <oddFooter>&amp;RPage &amp;P of &amp;N</oddFooter>
  </headerFooter>
  <legacyDrawingHF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87CA3-4916-F145-BDB8-D318E0285CA0}">
  <dimension ref="A1:A4"/>
  <sheetViews>
    <sheetView workbookViewId="0">
      <selection activeCell="B7" sqref="B7"/>
    </sheetView>
  </sheetViews>
  <sheetFormatPr defaultColWidth="11.3828125" defaultRowHeight="12.45" x14ac:dyDescent="0.3"/>
  <sheetData>
    <row r="1" spans="1:1" s="1" customFormat="1" ht="15" x14ac:dyDescent="0.35">
      <c r="A1" s="1" t="s">
        <v>189</v>
      </c>
    </row>
    <row r="2" spans="1:1" s="1" customFormat="1" ht="15" x14ac:dyDescent="0.35">
      <c r="A2" s="1" t="s">
        <v>119</v>
      </c>
    </row>
    <row r="3" spans="1:1" s="1" customFormat="1" ht="15" x14ac:dyDescent="0.35">
      <c r="A3" s="1" t="s">
        <v>190</v>
      </c>
    </row>
    <row r="4" spans="1:1" s="1" customFormat="1" ht="15" x14ac:dyDescent="0.35">
      <c r="A4" s="1" t="s">
        <v>191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82434-8441-494A-B209-284F60090097}">
  <dimension ref="A1:BQ100"/>
  <sheetViews>
    <sheetView tabSelected="1" view="pageLayout" topLeftCell="A3" zoomScaleNormal="100" zoomScaleSheetLayoutView="70" workbookViewId="0">
      <selection activeCell="C8" sqref="C8"/>
    </sheetView>
  </sheetViews>
  <sheetFormatPr defaultColWidth="9.15234375" defaultRowHeight="16.3" x14ac:dyDescent="0.4"/>
  <cols>
    <col min="1" max="1" width="12" style="165" customWidth="1"/>
    <col min="2" max="2" width="10.23046875" style="165" customWidth="1"/>
    <col min="3" max="3" width="9.15234375" style="165"/>
    <col min="4" max="4" width="7.3828125" style="165" customWidth="1"/>
    <col min="5" max="5" width="8.3828125" style="165" customWidth="1"/>
    <col min="6" max="6" width="10.3828125" style="165" customWidth="1"/>
    <col min="7" max="7" width="10.69140625" style="165" customWidth="1"/>
    <col min="8" max="9" width="5.3828125" style="165" customWidth="1"/>
    <col min="10" max="10" width="8.3828125" style="165" customWidth="1"/>
    <col min="11" max="11" width="3.3828125" style="165" customWidth="1"/>
    <col min="12" max="12" width="11.15234375" style="165" customWidth="1"/>
    <col min="13" max="13" width="29.3828125" style="165" customWidth="1"/>
    <col min="14" max="14" width="4.3828125" style="165" customWidth="1"/>
    <col min="15" max="15" width="8.23046875" style="165" customWidth="1"/>
    <col min="16" max="16" width="21.84375" style="165" customWidth="1"/>
    <col min="17" max="17" width="16.15234375" style="165" customWidth="1"/>
    <col min="18" max="16384" width="9.15234375" style="165"/>
  </cols>
  <sheetData>
    <row r="1" spans="1:17" ht="43" customHeight="1" x14ac:dyDescent="0.4">
      <c r="A1" s="254" t="s">
        <v>219</v>
      </c>
      <c r="B1" s="255"/>
      <c r="C1" s="255"/>
      <c r="D1" s="255"/>
      <c r="E1" s="255"/>
      <c r="F1" s="255"/>
      <c r="G1" s="255"/>
      <c r="H1" s="255"/>
      <c r="I1" s="255"/>
      <c r="J1" s="255"/>
      <c r="K1" s="226"/>
      <c r="L1" s="227"/>
      <c r="M1" s="287" t="s">
        <v>41</v>
      </c>
      <c r="N1" s="287"/>
      <c r="O1" s="287"/>
      <c r="P1" s="223"/>
      <c r="Q1" s="164"/>
    </row>
    <row r="2" spans="1:17" x14ac:dyDescent="0.4">
      <c r="A2" s="256"/>
      <c r="B2" s="257"/>
      <c r="C2" s="257"/>
      <c r="D2" s="257"/>
      <c r="E2" s="257"/>
      <c r="F2" s="257"/>
      <c r="G2" s="257"/>
      <c r="H2" s="257"/>
      <c r="I2" s="257"/>
      <c r="J2" s="257"/>
      <c r="K2" s="228"/>
      <c r="L2" s="229"/>
      <c r="M2" s="260" t="s">
        <v>42</v>
      </c>
      <c r="N2" s="261"/>
      <c r="O2" s="262"/>
      <c r="P2" s="224"/>
      <c r="Q2" s="164"/>
    </row>
    <row r="3" spans="1:17" ht="12" customHeight="1" thickBot="1" x14ac:dyDescent="0.55000000000000004">
      <c r="A3" s="258"/>
      <c r="B3" s="259"/>
      <c r="C3" s="259"/>
      <c r="D3" s="259"/>
      <c r="E3" s="259"/>
      <c r="F3" s="259"/>
      <c r="G3" s="259"/>
      <c r="H3" s="259"/>
      <c r="I3" s="259"/>
      <c r="J3" s="259"/>
      <c r="K3" s="230"/>
      <c r="L3" s="231"/>
      <c r="M3" s="231"/>
      <c r="N3" s="233"/>
      <c r="O3" s="232"/>
      <c r="P3" s="225"/>
      <c r="Q3" s="164"/>
    </row>
    <row r="4" spans="1:17" x14ac:dyDescent="0.4">
      <c r="A4" s="219"/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3"/>
      <c r="M4" s="3"/>
      <c r="N4" s="3"/>
      <c r="O4" s="3"/>
      <c r="P4" s="3"/>
      <c r="Q4" s="164"/>
    </row>
    <row r="5" spans="1:17" s="167" customFormat="1" ht="22" customHeight="1" x14ac:dyDescent="0.3">
      <c r="A5" s="220" t="s">
        <v>43</v>
      </c>
      <c r="B5" s="220"/>
      <c r="C5" s="29"/>
      <c r="D5" s="29"/>
      <c r="E5" s="29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2"/>
      <c r="Q5" s="166"/>
    </row>
    <row r="6" spans="1:17" s="69" customFormat="1" ht="19" customHeight="1" x14ac:dyDescent="0.3">
      <c r="A6" s="168"/>
      <c r="P6" s="70"/>
      <c r="Q6" s="169"/>
    </row>
    <row r="7" spans="1:17" s="69" customFormat="1" ht="19" customHeight="1" x14ac:dyDescent="0.3">
      <c r="A7" s="168" t="s">
        <v>44</v>
      </c>
      <c r="C7" s="339" t="s">
        <v>199</v>
      </c>
      <c r="D7" s="333"/>
      <c r="E7" s="333"/>
      <c r="F7" s="333"/>
      <c r="G7" s="333"/>
      <c r="H7" s="333"/>
      <c r="I7" s="333"/>
      <c r="J7" s="333"/>
      <c r="K7" s="333"/>
      <c r="L7" s="333"/>
      <c r="M7" s="333"/>
      <c r="N7" s="333"/>
      <c r="O7" s="333"/>
      <c r="P7" s="334"/>
      <c r="Q7" s="169"/>
    </row>
    <row r="8" spans="1:17" s="69" customFormat="1" ht="19" customHeight="1" x14ac:dyDescent="0.3">
      <c r="A8" s="168"/>
      <c r="P8" s="70"/>
      <c r="Q8" s="169"/>
    </row>
    <row r="9" spans="1:17" s="69" customFormat="1" ht="19" customHeight="1" x14ac:dyDescent="0.3">
      <c r="A9" s="168" t="s">
        <v>45</v>
      </c>
      <c r="C9" s="339" t="s">
        <v>198</v>
      </c>
      <c r="D9" s="333"/>
      <c r="E9" s="333"/>
      <c r="F9" s="333"/>
      <c r="G9" s="333"/>
      <c r="H9" s="333"/>
      <c r="I9" s="333"/>
      <c r="J9" s="333"/>
      <c r="K9" s="333"/>
      <c r="L9" s="333"/>
      <c r="M9" s="343"/>
      <c r="P9" s="70"/>
      <c r="Q9" s="169"/>
    </row>
    <row r="10" spans="1:17" s="69" customFormat="1" ht="19" customHeight="1" x14ac:dyDescent="0.3">
      <c r="A10" s="168"/>
      <c r="P10" s="70"/>
      <c r="Q10" s="169"/>
    </row>
    <row r="11" spans="1:17" s="69" customFormat="1" ht="19" customHeight="1" x14ac:dyDescent="0.3">
      <c r="A11" s="168" t="s">
        <v>46</v>
      </c>
      <c r="C11" s="340">
        <v>52500</v>
      </c>
      <c r="D11" s="341"/>
      <c r="E11" s="342"/>
      <c r="K11" s="280" t="s">
        <v>47</v>
      </c>
      <c r="L11" s="280"/>
      <c r="M11" s="280"/>
      <c r="O11" s="288">
        <v>46120</v>
      </c>
      <c r="P11" s="330"/>
      <c r="Q11" s="169"/>
    </row>
    <row r="12" spans="1:17" s="69" customFormat="1" ht="19" customHeight="1" x14ac:dyDescent="0.3">
      <c r="A12" s="168"/>
      <c r="P12" s="70"/>
      <c r="Q12" s="169"/>
    </row>
    <row r="13" spans="1:17" s="69" customFormat="1" ht="19" customHeight="1" x14ac:dyDescent="0.3">
      <c r="A13" s="168" t="s">
        <v>48</v>
      </c>
      <c r="C13" s="288">
        <v>46149</v>
      </c>
      <c r="D13" s="289"/>
      <c r="E13" s="289"/>
      <c r="F13" s="290"/>
      <c r="G13" s="72"/>
      <c r="K13" s="280" t="s">
        <v>49</v>
      </c>
      <c r="L13" s="280"/>
      <c r="M13" s="280"/>
      <c r="N13" s="72"/>
      <c r="O13" s="288">
        <v>46150</v>
      </c>
      <c r="P13" s="330"/>
      <c r="Q13" s="169"/>
    </row>
    <row r="14" spans="1:17" s="69" customFormat="1" ht="19" customHeight="1" x14ac:dyDescent="0.3">
      <c r="A14" s="168"/>
      <c r="P14" s="70"/>
      <c r="Q14" s="169"/>
    </row>
    <row r="15" spans="1:17" s="69" customFormat="1" ht="19" customHeight="1" x14ac:dyDescent="0.3">
      <c r="A15" s="168" t="s">
        <v>50</v>
      </c>
      <c r="C15" s="331" t="s">
        <v>51</v>
      </c>
      <c r="D15" s="332"/>
      <c r="E15" s="333"/>
      <c r="F15" s="333"/>
      <c r="G15" s="333"/>
      <c r="H15" s="333"/>
      <c r="I15" s="333"/>
      <c r="J15" s="333"/>
      <c r="K15" s="333"/>
      <c r="L15" s="333"/>
      <c r="M15" s="333"/>
      <c r="N15" s="333"/>
      <c r="O15" s="333"/>
      <c r="P15" s="334"/>
      <c r="Q15" s="169"/>
    </row>
    <row r="16" spans="1:17" s="69" customFormat="1" ht="19" customHeight="1" x14ac:dyDescent="0.3">
      <c r="A16" s="168"/>
      <c r="C16" s="163"/>
      <c r="D16" s="163"/>
      <c r="P16" s="70"/>
      <c r="Q16" s="169"/>
    </row>
    <row r="17" spans="1:69" s="69" customFormat="1" ht="22" customHeight="1" x14ac:dyDescent="0.3">
      <c r="A17" s="39" t="s">
        <v>52</v>
      </c>
      <c r="B17" s="234"/>
      <c r="C17" s="234"/>
      <c r="D17" s="235"/>
      <c r="E17" s="236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7"/>
      <c r="Q17" s="169"/>
    </row>
    <row r="18" spans="1:69" s="69" customFormat="1" x14ac:dyDescent="0.3">
      <c r="A18" s="170"/>
      <c r="B18" s="171"/>
      <c r="C18" s="171"/>
      <c r="P18" s="70"/>
      <c r="Q18" s="169"/>
    </row>
    <row r="19" spans="1:69" s="69" customFormat="1" ht="19" customHeight="1" x14ac:dyDescent="0.3">
      <c r="A19" s="168" t="s">
        <v>53</v>
      </c>
      <c r="C19" s="263" t="s">
        <v>54</v>
      </c>
      <c r="D19" s="264"/>
      <c r="E19" s="264"/>
      <c r="F19" s="264"/>
      <c r="G19" s="264"/>
      <c r="H19" s="264"/>
      <c r="I19" s="264"/>
      <c r="J19" s="265"/>
      <c r="K19" s="172"/>
      <c r="L19" s="69" t="s">
        <v>55</v>
      </c>
      <c r="O19" s="288">
        <v>46120</v>
      </c>
      <c r="P19" s="330"/>
      <c r="Q19" s="169"/>
    </row>
    <row r="20" spans="1:69" s="69" customFormat="1" x14ac:dyDescent="0.3">
      <c r="A20" s="168"/>
      <c r="P20" s="70"/>
      <c r="Q20" s="169"/>
    </row>
    <row r="21" spans="1:69" s="69" customFormat="1" x14ac:dyDescent="0.3">
      <c r="A21" s="266" t="s">
        <v>56</v>
      </c>
      <c r="B21" s="267"/>
      <c r="C21" s="267"/>
      <c r="D21" s="267"/>
      <c r="E21" s="267"/>
      <c r="F21" s="267"/>
      <c r="G21" s="267"/>
      <c r="H21" s="267"/>
      <c r="I21" s="267"/>
      <c r="P21" s="70"/>
      <c r="Q21" s="169"/>
    </row>
    <row r="22" spans="1:69" s="69" customFormat="1" ht="23.7" customHeight="1" x14ac:dyDescent="0.3">
      <c r="A22" s="266"/>
      <c r="B22" s="267"/>
      <c r="C22" s="267"/>
      <c r="D22" s="267"/>
      <c r="E22" s="267"/>
      <c r="F22" s="267"/>
      <c r="G22" s="267"/>
      <c r="H22" s="267"/>
      <c r="I22" s="267"/>
      <c r="K22" s="71" t="b">
        <v>1</v>
      </c>
      <c r="P22" s="70"/>
      <c r="Q22" s="169"/>
    </row>
    <row r="23" spans="1:69" s="69" customFormat="1" x14ac:dyDescent="0.3">
      <c r="A23" s="168"/>
      <c r="P23" s="70"/>
      <c r="Q23" s="169"/>
    </row>
    <row r="24" spans="1:69" s="69" customFormat="1" x14ac:dyDescent="0.3">
      <c r="A24" s="266" t="s">
        <v>57</v>
      </c>
      <c r="B24" s="267"/>
      <c r="C24" s="267"/>
      <c r="D24" s="267"/>
      <c r="E24" s="267"/>
      <c r="F24" s="267"/>
      <c r="G24" s="267"/>
      <c r="H24" s="267"/>
      <c r="I24" s="267"/>
      <c r="P24" s="70"/>
      <c r="Q24" s="169"/>
    </row>
    <row r="25" spans="1:69" s="69" customFormat="1" ht="37" customHeight="1" x14ac:dyDescent="0.3">
      <c r="A25" s="266"/>
      <c r="B25" s="267"/>
      <c r="C25" s="267"/>
      <c r="D25" s="267"/>
      <c r="E25" s="267"/>
      <c r="F25" s="267"/>
      <c r="G25" s="267"/>
      <c r="H25" s="267"/>
      <c r="I25" s="267"/>
      <c r="K25" s="71" t="b">
        <v>0</v>
      </c>
      <c r="P25" s="70"/>
      <c r="Q25" s="169"/>
    </row>
    <row r="26" spans="1:69" s="69" customFormat="1" x14ac:dyDescent="0.3">
      <c r="A26" s="168"/>
      <c r="P26" s="70"/>
      <c r="Q26" s="169"/>
    </row>
    <row r="27" spans="1:69" s="173" customFormat="1" ht="20.149999999999999" customHeight="1" x14ac:dyDescent="0.3">
      <c r="A27" s="170" t="s">
        <v>58</v>
      </c>
      <c r="B27" s="69"/>
      <c r="C27" s="300" t="s">
        <v>54</v>
      </c>
      <c r="D27" s="301"/>
      <c r="E27" s="301"/>
      <c r="F27" s="301"/>
      <c r="G27" s="301"/>
      <c r="H27" s="301"/>
      <c r="I27" s="301"/>
      <c r="J27" s="302"/>
      <c r="K27" s="69"/>
      <c r="L27" s="279" t="s">
        <v>59</v>
      </c>
      <c r="M27" s="279"/>
      <c r="N27" s="72"/>
      <c r="O27" s="306">
        <v>46167</v>
      </c>
      <c r="P27" s="307"/>
      <c r="Q27" s="1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</row>
    <row r="28" spans="1:69" s="69" customFormat="1" x14ac:dyDescent="0.3">
      <c r="A28" s="168"/>
      <c r="C28" s="303"/>
      <c r="D28" s="304"/>
      <c r="E28" s="304"/>
      <c r="F28" s="304"/>
      <c r="G28" s="304"/>
      <c r="H28" s="304"/>
      <c r="I28" s="304"/>
      <c r="J28" s="305"/>
      <c r="P28" s="70"/>
      <c r="Q28" s="169"/>
    </row>
    <row r="29" spans="1:69" s="69" customFormat="1" x14ac:dyDescent="0.3">
      <c r="A29" s="168"/>
      <c r="P29" s="70"/>
      <c r="Q29" s="169"/>
    </row>
    <row r="30" spans="1:69" s="167" customFormat="1" ht="22" customHeight="1" x14ac:dyDescent="0.3">
      <c r="A30" s="220" t="s">
        <v>60</v>
      </c>
      <c r="B30" s="220"/>
      <c r="C30" s="220"/>
      <c r="D30" s="29"/>
      <c r="E30" s="29"/>
      <c r="F30" s="221"/>
      <c r="G30" s="221"/>
      <c r="H30" s="221"/>
      <c r="I30" s="221"/>
      <c r="J30" s="221"/>
      <c r="K30" s="221"/>
      <c r="L30" s="221"/>
      <c r="M30" s="221"/>
      <c r="N30" s="221"/>
      <c r="O30" s="221"/>
      <c r="P30" s="222"/>
      <c r="Q30" s="166"/>
    </row>
    <row r="31" spans="1:69" s="69" customFormat="1" ht="19" customHeight="1" x14ac:dyDescent="0.3">
      <c r="A31" s="217" t="s">
        <v>61</v>
      </c>
      <c r="P31" s="70"/>
      <c r="Q31" s="169"/>
    </row>
    <row r="32" spans="1:69" s="69" customFormat="1" ht="19" customHeight="1" x14ac:dyDescent="0.3">
      <c r="A32" s="217" t="s">
        <v>62</v>
      </c>
      <c r="P32" s="70"/>
      <c r="Q32" s="169"/>
    </row>
    <row r="33" spans="1:17" s="69" customFormat="1" ht="16.75" thickBot="1" x14ac:dyDescent="0.35">
      <c r="A33" s="218"/>
      <c r="P33" s="70"/>
      <c r="Q33" s="169"/>
    </row>
    <row r="34" spans="1:17" s="69" customFormat="1" ht="22" customHeight="1" x14ac:dyDescent="0.3">
      <c r="A34" s="216" t="s">
        <v>63</v>
      </c>
      <c r="B34" s="174"/>
      <c r="C34" s="175"/>
      <c r="D34" s="175"/>
      <c r="E34" s="175"/>
      <c r="F34" s="175"/>
      <c r="G34" s="176"/>
      <c r="J34" s="284" t="s">
        <v>64</v>
      </c>
      <c r="K34" s="285"/>
      <c r="L34" s="285"/>
      <c r="M34" s="285"/>
      <c r="N34" s="285"/>
      <c r="O34" s="285"/>
      <c r="P34" s="286"/>
      <c r="Q34" s="169"/>
    </row>
    <row r="35" spans="1:17" s="69" customFormat="1" ht="32.15" customHeight="1" x14ac:dyDescent="0.3">
      <c r="A35" s="345" t="s">
        <v>65</v>
      </c>
      <c r="B35" s="346"/>
      <c r="C35" s="346"/>
      <c r="D35" s="346"/>
      <c r="E35" s="346"/>
      <c r="F35" s="346"/>
      <c r="G35" s="347"/>
      <c r="J35" s="348" t="s">
        <v>66</v>
      </c>
      <c r="K35" s="349"/>
      <c r="L35" s="349"/>
      <c r="M35" s="349"/>
      <c r="N35" s="349"/>
      <c r="O35" s="349"/>
      <c r="P35" s="350"/>
      <c r="Q35" s="169"/>
    </row>
    <row r="36" spans="1:17" s="69" customFormat="1" ht="16.399999999999999" customHeight="1" x14ac:dyDescent="0.3">
      <c r="A36" s="177" t="s">
        <v>67</v>
      </c>
      <c r="B36" s="178"/>
      <c r="C36" s="178"/>
      <c r="D36" s="178"/>
      <c r="E36" s="277" t="s">
        <v>68</v>
      </c>
      <c r="F36" s="344"/>
      <c r="G36" s="179" t="s">
        <v>69</v>
      </c>
      <c r="J36" s="351"/>
      <c r="K36" s="352"/>
      <c r="L36" s="352"/>
      <c r="M36" s="352"/>
      <c r="N36" s="352"/>
      <c r="O36" s="352"/>
      <c r="P36" s="353"/>
      <c r="Q36" s="169"/>
    </row>
    <row r="37" spans="1:17" s="69" customFormat="1" ht="17.149999999999999" customHeight="1" x14ac:dyDescent="0.3">
      <c r="A37" s="170" t="s">
        <v>70</v>
      </c>
      <c r="B37" s="171"/>
      <c r="C37" s="171"/>
      <c r="D37" s="171"/>
      <c r="E37" s="180"/>
      <c r="F37" s="181"/>
      <c r="G37" s="182"/>
      <c r="J37" s="351"/>
      <c r="K37" s="352"/>
      <c r="L37" s="352"/>
      <c r="M37" s="352"/>
      <c r="N37" s="352"/>
      <c r="O37" s="352"/>
      <c r="P37" s="353"/>
      <c r="Q37" s="169"/>
    </row>
    <row r="38" spans="1:17" s="69" customFormat="1" x14ac:dyDescent="0.3">
      <c r="A38" s="170" t="s">
        <v>71</v>
      </c>
      <c r="D38" s="171"/>
      <c r="E38" s="281">
        <f>'Taliadau a wnaed'!I19</f>
        <v>276.5</v>
      </c>
      <c r="F38" s="282"/>
      <c r="G38" s="183"/>
      <c r="J38" s="354"/>
      <c r="K38" s="355"/>
      <c r="L38" s="355"/>
      <c r="M38" s="355"/>
      <c r="N38" s="355"/>
      <c r="O38" s="355"/>
      <c r="P38" s="356"/>
      <c r="Q38" s="169"/>
    </row>
    <row r="39" spans="1:17" s="69" customFormat="1" x14ac:dyDescent="0.3">
      <c r="A39" s="184" t="s">
        <v>72</v>
      </c>
      <c r="D39" s="171"/>
      <c r="E39" s="185"/>
      <c r="F39" s="186"/>
      <c r="G39" s="187"/>
      <c r="J39" s="177" t="s">
        <v>73</v>
      </c>
      <c r="K39" s="178"/>
      <c r="L39" s="178"/>
      <c r="M39" s="178"/>
      <c r="N39" s="178"/>
      <c r="O39" s="277" t="s">
        <v>74</v>
      </c>
      <c r="P39" s="278"/>
      <c r="Q39" s="169"/>
    </row>
    <row r="40" spans="1:17" s="69" customFormat="1" x14ac:dyDescent="0.3">
      <c r="A40" s="188"/>
      <c r="D40" s="171"/>
      <c r="E40" s="185"/>
      <c r="F40" s="186"/>
      <c r="G40" s="187"/>
      <c r="J40" s="170"/>
      <c r="K40" s="171"/>
      <c r="L40" s="171"/>
      <c r="M40" s="171"/>
      <c r="N40" s="171"/>
      <c r="O40" s="180"/>
      <c r="P40" s="189"/>
      <c r="Q40" s="169"/>
    </row>
    <row r="41" spans="1:17" s="69" customFormat="1" x14ac:dyDescent="0.3">
      <c r="A41" s="170" t="s">
        <v>75</v>
      </c>
      <c r="B41" s="171"/>
      <c r="C41" s="171"/>
      <c r="D41" s="171"/>
      <c r="E41" s="185"/>
      <c r="F41" s="186"/>
      <c r="G41" s="187"/>
      <c r="J41" s="168" t="s">
        <v>76</v>
      </c>
      <c r="O41" s="281">
        <f>SUMIF('Taliadau a wnaed'!D$6:D$18,"A. Hysbysebu", 'Taliadau a wnaed'!I$6:I$18)+SUMIF('Gwariant tybiannol'!C$6:C$18, "A. Hysbysebu", 'Gwariant tybiannol'!F$6:F$18)+SUMIF('Gwariant arall a awdurdodwyd'!C$5:C$17,"A. Hysbysebu",'Gwariant arall a awdurdodwyd'!F$5:F$17)+SUMIF('Anfonebau heb eu derbyn'!C$5:C$17, "A. Hysbysebu", 'Anfonebau heb eu derbyn'!G$5:G$17)+SUMIF('Taliadau heb eu gwneud'!C$5:C$17,"A. Hysbysebu",'Taliadau heb eu gwneud'!G$5:G$17)</f>
        <v>281.5</v>
      </c>
      <c r="P41" s="283"/>
      <c r="Q41" s="169"/>
    </row>
    <row r="42" spans="1:17" s="69" customFormat="1" x14ac:dyDescent="0.3">
      <c r="A42" s="170" t="s">
        <v>77</v>
      </c>
      <c r="E42" s="281">
        <f>'Gwariant tybiannol'!F19</f>
        <v>925</v>
      </c>
      <c r="F42" s="282"/>
      <c r="G42" s="183"/>
      <c r="J42" s="168"/>
      <c r="O42" s="185"/>
      <c r="P42" s="190"/>
      <c r="Q42" s="169"/>
    </row>
    <row r="43" spans="1:17" s="69" customFormat="1" x14ac:dyDescent="0.3">
      <c r="A43" s="335" t="s">
        <v>78</v>
      </c>
      <c r="B43" s="336"/>
      <c r="C43" s="336"/>
      <c r="D43" s="337"/>
      <c r="E43" s="185"/>
      <c r="F43" s="192"/>
      <c r="G43" s="193"/>
      <c r="J43" s="168" t="s">
        <v>79</v>
      </c>
      <c r="O43" s="281">
        <f>SUMIF('Taliadau a wnaed'!D$6:D$18,"B. Deunydd digymell i bleidleiswyr", 'Taliadau a wnaed'!I$6:I$18)+SUMIF('Gwariant tybiannol'!C$6:C$18, "B. Deunydd digymell i bleidleiswyr", 'Gwariant tybiannol'!F$6:F$18)+SUMIF('Gwariant arall a awdurdodwyd'!C$5:C$17,"B. Deunydd digymell i bleidleiswyr",'Gwariant arall a awdurdodwyd'!F$5:F$17)+SUMIF('Anfonebau heb eu derbyn'!C$5:C$17, "B. Deunydd digymell i bleidleiswyr", 'Anfonebau heb eu derbyn'!G$5:G$17)+SUMIF('Taliadau heb eu gwneud'!C$5:C$17,"B. Deunydd digymell i bleidleiswyr",'Taliadau heb eu gwneud'!G$5:G$17)</f>
        <v>120</v>
      </c>
      <c r="P43" s="283"/>
      <c r="Q43" s="169"/>
    </row>
    <row r="44" spans="1:17" s="69" customFormat="1" x14ac:dyDescent="0.3">
      <c r="A44" s="338"/>
      <c r="B44" s="336"/>
      <c r="C44" s="336"/>
      <c r="D44" s="337"/>
      <c r="E44" s="194"/>
      <c r="F44" s="186"/>
      <c r="G44" s="187"/>
      <c r="J44" s="168"/>
      <c r="O44" s="185"/>
      <c r="P44" s="190"/>
      <c r="Q44" s="169"/>
    </row>
    <row r="45" spans="1:17" s="69" customFormat="1" x14ac:dyDescent="0.3">
      <c r="A45" s="195"/>
      <c r="E45" s="194"/>
      <c r="F45" s="186"/>
      <c r="G45" s="187"/>
      <c r="J45" s="168" t="s">
        <v>80</v>
      </c>
      <c r="O45" s="281">
        <f>SUMIF('Taliadau a wnaed'!D$6:D$17,"C. Trafnidiaeth", 'Taliadau a wnaed'!I$6:I$17)+SUMIF('Gwariant tybiannol'!C$6:C$18, "C. Trafnidiaeth", 'Gwariant tybiannol'!F$6:F$18)+SUMIF('Gwariant arall a awdurdodwyd'!C$5:C$17,"C. Trafnidiaeth",'Gwariant arall a awdurdodwyd'!F$5:F$17)+SUMIF('Anfonebau heb eu derbyn'!C$5:C$17, "C. Trafnidiaeth", 'Anfonebau heb eu derbyn'!G$5:G$17)+SUMIF('Taliadau heb eu gwneud'!C$5:C$17,"C. Trafnidiaeth",'Taliadau heb eu gwneud'!G$5:G$17)</f>
        <v>0</v>
      </c>
      <c r="P45" s="283"/>
      <c r="Q45" s="169"/>
    </row>
    <row r="46" spans="1:17" s="69" customFormat="1" x14ac:dyDescent="0.3">
      <c r="A46" s="170" t="s">
        <v>81</v>
      </c>
      <c r="E46" s="196"/>
      <c r="F46" s="197"/>
      <c r="G46" s="198"/>
      <c r="J46" s="168"/>
      <c r="O46" s="194"/>
      <c r="P46" s="199"/>
      <c r="Q46" s="169"/>
    </row>
    <row r="47" spans="1:17" s="69" customFormat="1" x14ac:dyDescent="0.3">
      <c r="A47" s="170" t="s">
        <v>82</v>
      </c>
      <c r="B47" s="191"/>
      <c r="C47" s="191"/>
      <c r="E47" s="281">
        <f>'Gwariant arall a awdurdodwyd'!F18</f>
        <v>0</v>
      </c>
      <c r="F47" s="282"/>
      <c r="G47" s="183" t="s">
        <v>87</v>
      </c>
      <c r="J47" s="168" t="s">
        <v>83</v>
      </c>
      <c r="O47" s="281">
        <f>SUMIF('Taliadau a wnaed'!D$6:D$17,"D. Cyfarfodydd cyhoeddus", 'Taliadau a wnaed'!I$6:I$17)+SUMIF('Gwariant tybiannol'!C$6:C$18, "D. Cyfarfodydd cyhoeddus", 'Gwariant tybiannol'!F$6:F$18)+SUMIF('Gwariant arall a awdurdodwyd'!C$5:C$17,"D. Cyfarfodydd cyhoeddus",'Gwariant arall a awdurdodwyd'!F$5:F$17)+SUMIF('Anfonebau heb eu derbyn'!C$5:C$17, "D. Cyfarfodydd cyhoeddus", 'Anfonebau heb eu derbyn'!G$5:G$17)+SUMIF('Taliadau heb eu gwneud'!C$5:C$17,"D. Cyfarfodydd cyhoeddus",'Taliadau heb eu gwneud'!G$5:G$17)</f>
        <v>0</v>
      </c>
      <c r="P47" s="283"/>
      <c r="Q47" s="169"/>
    </row>
    <row r="48" spans="1:17" s="69" customFormat="1" x14ac:dyDescent="0.3">
      <c r="A48" s="184" t="s">
        <v>72</v>
      </c>
      <c r="B48" s="191"/>
      <c r="C48" s="191"/>
      <c r="E48" s="185"/>
      <c r="F48" s="192"/>
      <c r="G48" s="193"/>
      <c r="J48" s="168"/>
      <c r="O48" s="185"/>
      <c r="P48" s="190"/>
      <c r="Q48" s="169"/>
    </row>
    <row r="49" spans="1:17" s="69" customFormat="1" x14ac:dyDescent="0.3">
      <c r="A49" s="184"/>
      <c r="B49" s="191"/>
      <c r="C49" s="191"/>
      <c r="E49" s="194"/>
      <c r="F49" s="186"/>
      <c r="G49" s="187"/>
      <c r="J49" s="168" t="s">
        <v>84</v>
      </c>
      <c r="O49" s="281">
        <f>SUMIF('Taliadau a wnaed'!D$6:D$17,"E. Asiant a chostau staff eraill", 'Taliadau a wnaed'!I$6:I$17)+SUMIF('Gwariant tybiannol'!C$6:C$18, "E. Asiant a chostau staff eraill", 'Gwariant tybiannol'!F$6:F$18)+SUMIF('Gwariant arall a awdurdodwyd'!C$5:C$17,"E. Asiant a chostau staff eraill",'Gwariant arall a awdurdodwyd'!F$5:F$17)+SUMIF('Anfonebau heb eu derbyn'!C$5:C$17, "E. Asiant a chostau staff eraill", 'Anfonebau heb eu derbyn'!G$5:G$17)+SUMIF('Taliadau heb eu gwneud'!C$5:C$17,"E. Asiant a chostau staff eraill",'Taliadau heb eu gwneud'!G$5:G$17)</f>
        <v>0</v>
      </c>
      <c r="P49" s="283"/>
      <c r="Q49" s="169"/>
    </row>
    <row r="50" spans="1:17" s="69" customFormat="1" x14ac:dyDescent="0.3">
      <c r="A50" s="170" t="s">
        <v>85</v>
      </c>
      <c r="E50" s="196"/>
      <c r="F50" s="197"/>
      <c r="G50" s="198"/>
      <c r="J50" s="168"/>
      <c r="O50" s="185"/>
      <c r="P50" s="199"/>
      <c r="Q50" s="169"/>
    </row>
    <row r="51" spans="1:17" s="69" customFormat="1" x14ac:dyDescent="0.3">
      <c r="A51" s="170" t="s">
        <v>86</v>
      </c>
      <c r="E51" s="281">
        <f>'Anfonebau heb eu derbyn'!G18</f>
        <v>0</v>
      </c>
      <c r="F51" s="282"/>
      <c r="G51" s="183" t="s">
        <v>87</v>
      </c>
      <c r="J51" s="168" t="s">
        <v>88</v>
      </c>
      <c r="O51" s="281">
        <f>SUMIF('Taliadau a wnaed'!D$6:D$17,"F. Llety a gweinyddiaeth", 'Taliadau a wnaed'!I$6:I$17)+SUMIF('Gwariant tybiannol'!C$6:C$18, "F. Llety a gweinyddiaeth", 'Gwariant tybiannol'!F$6:F$18)+SUMIF('Gwariant arall a awdurdodwyd'!C$5:C$17,"F. Llety a gweinyddiaeth",'Gwariant arall a awdurdodwyd'!F$5:F$17)+SUMIF('Anfonebau heb eu derbyn'!C$5:C$17, "F. Llety a gweinyddiaeth", 'Anfonebau heb eu derbyn'!G$5:G$17)+SUMIF('Taliadau heb eu gwneud'!C$5:C$17,"F. Llety a gweinyddiaeth",'Taliadau heb eu gwneud'!G$5:G$17)</f>
        <v>800</v>
      </c>
      <c r="P51" s="283"/>
      <c r="Q51" s="169"/>
    </row>
    <row r="52" spans="1:17" s="69" customFormat="1" x14ac:dyDescent="0.3">
      <c r="A52" s="184" t="s">
        <v>72</v>
      </c>
      <c r="E52" s="185"/>
      <c r="F52" s="192"/>
      <c r="G52" s="193"/>
      <c r="J52" s="168"/>
      <c r="O52" s="194"/>
      <c r="P52" s="199"/>
      <c r="Q52" s="169"/>
    </row>
    <row r="53" spans="1:17" s="69" customFormat="1" x14ac:dyDescent="0.3">
      <c r="A53" s="168"/>
      <c r="E53" s="194"/>
      <c r="F53" s="186"/>
      <c r="G53" s="187"/>
      <c r="J53" s="317" t="s">
        <v>89</v>
      </c>
      <c r="K53" s="318"/>
      <c r="L53" s="318"/>
      <c r="M53" s="318"/>
      <c r="N53" s="319"/>
      <c r="O53" s="323">
        <f>SUM(O41,O43,O45,O47,O49,O51)</f>
        <v>1201.5</v>
      </c>
      <c r="P53" s="324"/>
      <c r="Q53" s="169"/>
    </row>
    <row r="54" spans="1:17" s="69" customFormat="1" ht="16.75" thickBot="1" x14ac:dyDescent="0.35">
      <c r="A54" s="170" t="s">
        <v>90</v>
      </c>
      <c r="E54" s="196"/>
      <c r="F54" s="197"/>
      <c r="G54" s="198"/>
      <c r="J54" s="320"/>
      <c r="K54" s="321"/>
      <c r="L54" s="321"/>
      <c r="M54" s="321"/>
      <c r="N54" s="322"/>
      <c r="O54" s="325"/>
      <c r="P54" s="326"/>
      <c r="Q54" s="169"/>
    </row>
    <row r="55" spans="1:17" s="69" customFormat="1" ht="16.75" thickBot="1" x14ac:dyDescent="0.35">
      <c r="A55" s="170" t="s">
        <v>91</v>
      </c>
      <c r="E55" s="281">
        <f>'Taliadau heb eu gwneud'!G18</f>
        <v>0</v>
      </c>
      <c r="F55" s="282"/>
      <c r="G55" s="183" t="s">
        <v>87</v>
      </c>
      <c r="Q55" s="169"/>
    </row>
    <row r="56" spans="1:17" s="69" customFormat="1" x14ac:dyDescent="0.3">
      <c r="A56" s="184" t="s">
        <v>72</v>
      </c>
      <c r="E56" s="194"/>
      <c r="F56" s="186"/>
      <c r="G56" s="187"/>
      <c r="J56" s="268" t="s">
        <v>92</v>
      </c>
      <c r="K56" s="269"/>
      <c r="L56" s="269"/>
      <c r="M56" s="269"/>
      <c r="N56" s="269"/>
      <c r="O56" s="269"/>
      <c r="P56" s="270"/>
      <c r="Q56" s="169"/>
    </row>
    <row r="57" spans="1:17" s="69" customFormat="1" ht="16.75" thickBot="1" x14ac:dyDescent="0.35">
      <c r="A57" s="168"/>
      <c r="E57" s="194"/>
      <c r="F57" s="186"/>
      <c r="G57" s="200"/>
      <c r="J57" s="271"/>
      <c r="K57" s="272"/>
      <c r="L57" s="272"/>
      <c r="M57" s="272"/>
      <c r="N57" s="272"/>
      <c r="O57" s="272"/>
      <c r="P57" s="273"/>
      <c r="Q57" s="169"/>
    </row>
    <row r="58" spans="1:17" s="69" customFormat="1" ht="17.149999999999999" customHeight="1" x14ac:dyDescent="0.3">
      <c r="A58" s="317" t="s">
        <v>93</v>
      </c>
      <c r="B58" s="318"/>
      <c r="C58" s="318"/>
      <c r="D58" s="319"/>
      <c r="E58" s="323">
        <f>E38+E42+E47+E51+E55</f>
        <v>1201.5</v>
      </c>
      <c r="F58" s="324"/>
      <c r="G58" s="192"/>
      <c r="J58" s="271"/>
      <c r="K58" s="272"/>
      <c r="L58" s="272"/>
      <c r="M58" s="272"/>
      <c r="N58" s="272"/>
      <c r="O58" s="272"/>
      <c r="P58" s="273"/>
      <c r="Q58" s="169"/>
    </row>
    <row r="59" spans="1:17" s="69" customFormat="1" ht="16.75" thickBot="1" x14ac:dyDescent="0.35">
      <c r="A59" s="320"/>
      <c r="B59" s="321"/>
      <c r="C59" s="321"/>
      <c r="D59" s="322"/>
      <c r="E59" s="325"/>
      <c r="F59" s="326"/>
      <c r="G59" s="192"/>
      <c r="J59" s="274"/>
      <c r="K59" s="275"/>
      <c r="L59" s="275"/>
      <c r="M59" s="275"/>
      <c r="N59" s="275"/>
      <c r="O59" s="275"/>
      <c r="P59" s="276"/>
      <c r="Q59" s="169"/>
    </row>
    <row r="60" spans="1:17" s="69" customFormat="1" x14ac:dyDescent="0.3">
      <c r="Q60" s="169"/>
    </row>
    <row r="61" spans="1:17" s="69" customFormat="1" x14ac:dyDescent="0.3">
      <c r="E61" s="201"/>
      <c r="F61" s="201"/>
      <c r="G61" s="201"/>
      <c r="Q61" s="169"/>
    </row>
    <row r="62" spans="1:17" s="69" customFormat="1" ht="22" customHeight="1" x14ac:dyDescent="0.3">
      <c r="A62" s="39" t="s">
        <v>94</v>
      </c>
      <c r="B62" s="235"/>
      <c r="C62" s="235"/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36"/>
      <c r="O62" s="236"/>
      <c r="P62" s="238"/>
      <c r="Q62" s="169"/>
    </row>
    <row r="63" spans="1:17" s="69" customFormat="1" x14ac:dyDescent="0.3">
      <c r="A63" s="239"/>
      <c r="B63" s="25"/>
      <c r="C63" s="25"/>
      <c r="D63" s="25"/>
      <c r="E63" s="240"/>
      <c r="F63" s="240"/>
      <c r="G63" s="240"/>
      <c r="H63" s="25"/>
      <c r="I63" s="25"/>
      <c r="J63" s="25"/>
      <c r="K63" s="25"/>
      <c r="L63" s="25"/>
      <c r="M63" s="25"/>
      <c r="N63" s="25"/>
      <c r="O63" s="25"/>
      <c r="P63" s="241"/>
      <c r="Q63" s="169"/>
    </row>
    <row r="64" spans="1:17" s="69" customFormat="1" ht="19" customHeight="1" x14ac:dyDescent="0.3">
      <c r="A64" s="239" t="s">
        <v>95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41"/>
      <c r="Q64" s="169"/>
    </row>
    <row r="65" spans="1:17" s="69" customFormat="1" x14ac:dyDescent="0.3">
      <c r="A65" s="239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41"/>
      <c r="Q65" s="169"/>
    </row>
    <row r="66" spans="1:17" s="69" customFormat="1" ht="19" customHeight="1" x14ac:dyDescent="0.3">
      <c r="A66" s="308" t="s">
        <v>96</v>
      </c>
      <c r="B66" s="357"/>
      <c r="C66" s="357"/>
      <c r="D66" s="357"/>
      <c r="E66" s="357"/>
      <c r="F66" s="357"/>
      <c r="G66" s="357"/>
      <c r="H66" s="357"/>
      <c r="I66" s="357"/>
      <c r="J66" s="357"/>
      <c r="K66" s="357"/>
      <c r="L66" s="357"/>
      <c r="M66" s="357"/>
      <c r="N66" s="357"/>
      <c r="O66" s="357"/>
      <c r="P66" s="358"/>
      <c r="Q66" s="169"/>
    </row>
    <row r="67" spans="1:17" s="69" customFormat="1" x14ac:dyDescent="0.3">
      <c r="A67" s="239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41"/>
      <c r="Q67" s="169"/>
    </row>
    <row r="68" spans="1:17" s="69" customFormat="1" ht="31" customHeight="1" x14ac:dyDescent="0.3">
      <c r="A68" s="308" t="s">
        <v>97</v>
      </c>
      <c r="B68" s="309"/>
      <c r="C68" s="309"/>
      <c r="D68" s="309"/>
      <c r="E68" s="309"/>
      <c r="F68" s="309"/>
      <c r="G68" s="309"/>
      <c r="H68" s="309"/>
      <c r="I68" s="309"/>
      <c r="J68" s="309"/>
      <c r="K68" s="309"/>
      <c r="L68" s="309"/>
      <c r="M68" s="309"/>
      <c r="N68" s="309"/>
      <c r="O68" s="309"/>
      <c r="P68" s="310"/>
      <c r="Q68" s="169"/>
    </row>
    <row r="69" spans="1:17" s="69" customFormat="1" x14ac:dyDescent="0.3">
      <c r="A69" s="239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41"/>
      <c r="Q69" s="169"/>
    </row>
    <row r="70" spans="1:17" s="69" customFormat="1" ht="19" customHeight="1" x14ac:dyDescent="0.3">
      <c r="A70" s="239" t="s">
        <v>98</v>
      </c>
      <c r="B70" s="25"/>
      <c r="C70" s="25"/>
      <c r="D70" s="25"/>
      <c r="E70" s="240"/>
      <c r="F70" s="240"/>
      <c r="G70" s="240"/>
      <c r="H70" s="31"/>
      <c r="I70" s="327">
        <f>'Treuliau personol'!F19</f>
        <v>141</v>
      </c>
      <c r="J70" s="328"/>
      <c r="K70" s="329"/>
      <c r="L70" s="31"/>
      <c r="M70" s="202"/>
      <c r="N70" s="25"/>
      <c r="O70" s="25"/>
      <c r="P70" s="241"/>
      <c r="Q70" s="169"/>
    </row>
    <row r="71" spans="1:17" s="69" customFormat="1" x14ac:dyDescent="0.3">
      <c r="A71" s="239"/>
      <c r="B71" s="25"/>
      <c r="C71" s="25"/>
      <c r="D71" s="25"/>
      <c r="E71" s="240"/>
      <c r="F71" s="240"/>
      <c r="G71" s="240"/>
      <c r="H71" s="25"/>
      <c r="I71" s="25"/>
      <c r="J71" s="25"/>
      <c r="K71" s="25"/>
      <c r="L71" s="25"/>
      <c r="M71" s="25"/>
      <c r="N71" s="25"/>
      <c r="O71" s="25"/>
      <c r="P71" s="241"/>
      <c r="Q71" s="169"/>
    </row>
    <row r="72" spans="1:17" s="69" customFormat="1" ht="22" customHeight="1" x14ac:dyDescent="0.3">
      <c r="A72" s="39" t="s">
        <v>99</v>
      </c>
      <c r="B72" s="235"/>
      <c r="C72" s="235"/>
      <c r="D72" s="236"/>
      <c r="E72" s="236"/>
      <c r="F72" s="236"/>
      <c r="G72" s="236"/>
      <c r="H72" s="236"/>
      <c r="I72" s="236"/>
      <c r="J72" s="236"/>
      <c r="K72" s="236"/>
      <c r="L72" s="236"/>
      <c r="M72" s="236"/>
      <c r="N72" s="236"/>
      <c r="O72" s="236"/>
      <c r="P72" s="237"/>
      <c r="Q72" s="169"/>
    </row>
    <row r="73" spans="1:17" s="69" customFormat="1" x14ac:dyDescent="0.3">
      <c r="A73" s="243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41"/>
      <c r="Q73" s="169"/>
    </row>
    <row r="74" spans="1:17" s="69" customFormat="1" ht="19" customHeight="1" x14ac:dyDescent="0.3">
      <c r="A74" s="239" t="s">
        <v>100</v>
      </c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41"/>
      <c r="Q74" s="169"/>
    </row>
    <row r="75" spans="1:17" s="69" customFormat="1" x14ac:dyDescent="0.3">
      <c r="A75" s="239" t="s">
        <v>101</v>
      </c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41"/>
      <c r="Q75" s="169"/>
    </row>
    <row r="76" spans="1:17" s="69" customFormat="1" x14ac:dyDescent="0.3">
      <c r="A76" s="239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41"/>
      <c r="Q76" s="169"/>
    </row>
    <row r="77" spans="1:17" s="69" customFormat="1" ht="19" customHeight="1" x14ac:dyDescent="0.3">
      <c r="A77" s="239" t="s">
        <v>102</v>
      </c>
      <c r="B77" s="25"/>
      <c r="C77" s="25"/>
      <c r="D77" s="25"/>
      <c r="E77" s="25"/>
      <c r="F77" s="31"/>
      <c r="G77" s="31"/>
      <c r="H77" s="31"/>
      <c r="I77" s="327">
        <f>'Rhoddion a ganiateir'!H21</f>
        <v>800</v>
      </c>
      <c r="J77" s="328"/>
      <c r="K77" s="329"/>
      <c r="L77" s="25"/>
      <c r="M77" s="202"/>
      <c r="N77" s="242"/>
      <c r="O77" s="25"/>
      <c r="P77" s="241"/>
      <c r="Q77" s="169"/>
    </row>
    <row r="78" spans="1:17" s="69" customFormat="1" x14ac:dyDescent="0.3">
      <c r="A78" s="239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42"/>
      <c r="O78" s="25"/>
      <c r="P78" s="241"/>
      <c r="Q78" s="169"/>
    </row>
    <row r="79" spans="1:17" s="69" customFormat="1" ht="19" customHeight="1" x14ac:dyDescent="0.3">
      <c r="A79" s="239" t="s">
        <v>103</v>
      </c>
      <c r="B79" s="25"/>
      <c r="C79" s="25"/>
      <c r="D79" s="25"/>
      <c r="E79" s="25"/>
      <c r="F79" s="31"/>
      <c r="G79" s="31"/>
      <c r="H79" s="31"/>
      <c r="I79" s="327">
        <f>'Rhoddion nas caniateir'!G20</f>
        <v>510</v>
      </c>
      <c r="J79" s="328"/>
      <c r="K79" s="329"/>
      <c r="L79" s="25"/>
      <c r="M79" s="202"/>
      <c r="N79" s="25"/>
      <c r="O79" s="25"/>
      <c r="P79" s="241"/>
      <c r="Q79" s="169"/>
    </row>
    <row r="80" spans="1:17" s="69" customFormat="1" ht="17.25" customHeight="1" x14ac:dyDescent="0.3">
      <c r="A80" s="239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42"/>
      <c r="O80" s="25"/>
      <c r="P80" s="241"/>
      <c r="Q80" s="169"/>
    </row>
    <row r="81" spans="1:17" s="69" customFormat="1" ht="22" customHeight="1" x14ac:dyDescent="0.3">
      <c r="A81" s="39" t="s">
        <v>104</v>
      </c>
      <c r="B81" s="235"/>
      <c r="C81" s="235"/>
      <c r="D81" s="236"/>
      <c r="E81" s="236"/>
      <c r="F81" s="236"/>
      <c r="G81" s="236"/>
      <c r="H81" s="236"/>
      <c r="I81" s="236"/>
      <c r="J81" s="236"/>
      <c r="K81" s="236"/>
      <c r="L81" s="236"/>
      <c r="M81" s="236"/>
      <c r="N81" s="236"/>
      <c r="O81" s="236"/>
      <c r="P81" s="237"/>
      <c r="Q81" s="169"/>
    </row>
    <row r="82" spans="1:17" s="69" customFormat="1" x14ac:dyDescent="0.3">
      <c r="A82" s="243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41"/>
      <c r="Q82" s="169"/>
    </row>
    <row r="83" spans="1:17" s="69" customFormat="1" x14ac:dyDescent="0.4">
      <c r="A83" s="3" t="s">
        <v>105</v>
      </c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03">
        <v>417.5</v>
      </c>
      <c r="N83" s="25"/>
      <c r="O83" s="25"/>
      <c r="P83" s="241"/>
      <c r="Q83" s="169"/>
    </row>
    <row r="84" spans="1:17" s="69" customFormat="1" ht="16.75" thickBot="1" x14ac:dyDescent="0.45">
      <c r="A84" s="3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44"/>
      <c r="N84" s="25"/>
      <c r="O84" s="25"/>
      <c r="P84" s="241"/>
      <c r="Q84" s="169"/>
    </row>
    <row r="85" spans="1:17" x14ac:dyDescent="0.4">
      <c r="A85" s="294" t="s">
        <v>106</v>
      </c>
      <c r="B85" s="295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6"/>
      <c r="Q85" s="164"/>
    </row>
    <row r="86" spans="1:17" ht="21" customHeight="1" x14ac:dyDescent="0.4">
      <c r="A86" s="297"/>
      <c r="B86" s="298"/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9"/>
      <c r="Q86" s="164"/>
    </row>
    <row r="87" spans="1:17" ht="1.5" customHeight="1" x14ac:dyDescent="0.4">
      <c r="A87" s="297"/>
      <c r="B87" s="298"/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9"/>
      <c r="Q87" s="164"/>
    </row>
    <row r="88" spans="1:17" ht="13.5" hidden="1" customHeight="1" x14ac:dyDescent="0.4">
      <c r="A88" s="297"/>
      <c r="B88" s="298"/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9"/>
      <c r="Q88" s="164"/>
    </row>
    <row r="89" spans="1:17" ht="34.5" hidden="1" customHeight="1" x14ac:dyDescent="0.4">
      <c r="A89" s="297"/>
      <c r="B89" s="298"/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9"/>
      <c r="Q89" s="164"/>
    </row>
    <row r="90" spans="1:17" ht="32.25" customHeight="1" x14ac:dyDescent="0.4">
      <c r="A90" s="314" t="s">
        <v>14</v>
      </c>
      <c r="B90" s="315"/>
      <c r="C90" s="315"/>
      <c r="D90" s="315"/>
      <c r="E90" s="315"/>
      <c r="F90" s="315"/>
      <c r="G90" s="315"/>
      <c r="H90" s="315"/>
      <c r="I90" s="315"/>
      <c r="J90" s="315"/>
      <c r="K90" s="315"/>
      <c r="L90" s="315"/>
      <c r="M90" s="315"/>
      <c r="N90" s="315"/>
      <c r="O90" s="315"/>
      <c r="P90" s="316"/>
      <c r="Q90" s="164"/>
    </row>
    <row r="91" spans="1:17" ht="67.5" customHeight="1" x14ac:dyDescent="0.4">
      <c r="A91" s="311" t="s">
        <v>107</v>
      </c>
      <c r="B91" s="312"/>
      <c r="C91" s="312"/>
      <c r="D91" s="312"/>
      <c r="E91" s="312"/>
      <c r="F91" s="312"/>
      <c r="G91" s="312"/>
      <c r="H91" s="312"/>
      <c r="I91" s="312"/>
      <c r="J91" s="312"/>
      <c r="K91" s="312"/>
      <c r="L91" s="312"/>
      <c r="M91" s="312"/>
      <c r="N91" s="312"/>
      <c r="O91" s="312"/>
      <c r="P91" s="313"/>
      <c r="Q91" s="164"/>
    </row>
    <row r="92" spans="1:17" ht="16.75" thickBot="1" x14ac:dyDescent="0.45">
      <c r="A92" s="291" t="s">
        <v>108</v>
      </c>
      <c r="B92" s="292"/>
      <c r="C92" s="292"/>
      <c r="D92" s="292"/>
      <c r="E92" s="292"/>
      <c r="F92" s="292"/>
      <c r="G92" s="292"/>
      <c r="H92" s="292"/>
      <c r="I92" s="292"/>
      <c r="J92" s="292"/>
      <c r="K92" s="292"/>
      <c r="L92" s="292"/>
      <c r="M92" s="292"/>
      <c r="N92" s="292"/>
      <c r="O92" s="292"/>
      <c r="P92" s="293"/>
      <c r="Q92" s="164"/>
    </row>
    <row r="93" spans="1:17" x14ac:dyDescent="0.4">
      <c r="A93" s="164"/>
      <c r="B93" s="164"/>
      <c r="C93" s="164"/>
      <c r="D93" s="164"/>
      <c r="E93" s="164"/>
      <c r="F93" s="164"/>
      <c r="G93" s="164"/>
      <c r="H93" s="164"/>
      <c r="I93" s="164"/>
      <c r="J93" s="164"/>
      <c r="K93" s="164"/>
      <c r="L93" s="164"/>
      <c r="M93" s="164"/>
      <c r="N93" s="164"/>
      <c r="O93" s="164"/>
      <c r="P93" s="164"/>
    </row>
    <row r="94" spans="1:17" x14ac:dyDescent="0.4">
      <c r="A94" s="164"/>
      <c r="B94" s="164"/>
      <c r="C94" s="164"/>
      <c r="D94" s="164"/>
      <c r="E94" s="164"/>
      <c r="F94" s="164"/>
      <c r="G94" s="164"/>
      <c r="H94" s="164"/>
      <c r="I94" s="164"/>
      <c r="J94" s="164"/>
      <c r="K94" s="164"/>
      <c r="L94" s="164"/>
      <c r="M94" s="164"/>
      <c r="N94" s="164"/>
      <c r="O94" s="164"/>
      <c r="P94" s="164"/>
    </row>
    <row r="96" spans="1:17" x14ac:dyDescent="0.4">
      <c r="A96" s="204"/>
    </row>
    <row r="97" spans="1:8" x14ac:dyDescent="0.4">
      <c r="A97" s="205"/>
    </row>
    <row r="98" spans="1:8" x14ac:dyDescent="0.4">
      <c r="A98" s="205"/>
    </row>
    <row r="99" spans="1:8" x14ac:dyDescent="0.4">
      <c r="A99" s="205"/>
    </row>
    <row r="100" spans="1:8" x14ac:dyDescent="0.4">
      <c r="H100" s="167"/>
    </row>
  </sheetData>
  <sheetProtection sheet="1" objects="1" scenarios="1"/>
  <mergeCells count="50">
    <mergeCell ref="I70:K70"/>
    <mergeCell ref="E55:F55"/>
    <mergeCell ref="E47:F47"/>
    <mergeCell ref="E51:F51"/>
    <mergeCell ref="A66:P66"/>
    <mergeCell ref="O13:P13"/>
    <mergeCell ref="C15:P15"/>
    <mergeCell ref="A43:D44"/>
    <mergeCell ref="C7:P7"/>
    <mergeCell ref="C11:E11"/>
    <mergeCell ref="O11:P11"/>
    <mergeCell ref="C9:M9"/>
    <mergeCell ref="E36:F36"/>
    <mergeCell ref="O41:P41"/>
    <mergeCell ref="O19:P19"/>
    <mergeCell ref="K11:M11"/>
    <mergeCell ref="A35:G35"/>
    <mergeCell ref="J35:P38"/>
    <mergeCell ref="A92:P92"/>
    <mergeCell ref="A85:P89"/>
    <mergeCell ref="C27:J28"/>
    <mergeCell ref="O27:P27"/>
    <mergeCell ref="A68:P68"/>
    <mergeCell ref="O43:P43"/>
    <mergeCell ref="O45:P45"/>
    <mergeCell ref="O47:P47"/>
    <mergeCell ref="A91:P91"/>
    <mergeCell ref="A90:P90"/>
    <mergeCell ref="J53:N54"/>
    <mergeCell ref="O53:P54"/>
    <mergeCell ref="A58:D59"/>
    <mergeCell ref="E58:F59"/>
    <mergeCell ref="I79:K79"/>
    <mergeCell ref="I77:K77"/>
    <mergeCell ref="M2:O2"/>
    <mergeCell ref="C19:J19"/>
    <mergeCell ref="A21:I22"/>
    <mergeCell ref="A24:I25"/>
    <mergeCell ref="J56:P59"/>
    <mergeCell ref="O39:P39"/>
    <mergeCell ref="L27:M27"/>
    <mergeCell ref="K13:M13"/>
    <mergeCell ref="E42:F42"/>
    <mergeCell ref="O49:P49"/>
    <mergeCell ref="O51:P51"/>
    <mergeCell ref="E38:F38"/>
    <mergeCell ref="J34:P34"/>
    <mergeCell ref="A1:J3"/>
    <mergeCell ref="M1:O1"/>
    <mergeCell ref="C13:F13"/>
  </mergeCells>
  <conditionalFormatting sqref="O53:P54 E58:F59">
    <cfRule type="uniqueValues" dxfId="0" priority="1"/>
  </conditionalFormatting>
  <dataValidations disablePrompts="1" count="1">
    <dataValidation type="list" allowBlank="1" showInputMessage="1" showErrorMessage="1" sqref="G38 G42 G47 G51 G55 M77 M79 M70" xr:uid="{0DFA43C6-1EC6-40E2-9328-DA2A5496DCFE}">
      <formula1>"DIM"</formula1>
    </dataValidation>
  </dataValidations>
  <hyperlinks>
    <hyperlink ref="A92" r:id="rId1" display="https://www.electoralcommission.org.uk/guidance-candidates-and-agents-senedd-elections/after-election/completing-your-return-individual-candidates" xr:uid="{A92F836E-20B2-5545-A819-EE29958617FB}"/>
    <hyperlink ref="A90" r:id="rId2" display="https://www.electoralcommission.org.uk/voting-and-elections  " xr:uid="{38FBC330-D933-4FF4-984E-ED7281B4ED75}"/>
    <hyperlink ref="A90:P90" r:id="rId3" display="electoralcommission.org.uk/cy/pleidleisio-ac-etholiadau" xr:uid="{CE4BE7B0-2BB6-4ABD-A4F3-DE074F02D552}"/>
    <hyperlink ref="A92:P92" r:id="rId4" display="electoralcommission.org.uk/cy/etholiadau-senedd-cymru-cwblhau-eich-ffurflen" xr:uid="{05A760CE-E798-4DF3-82B9-00E31CC47874}"/>
  </hyperlinks>
  <pageMargins left="0.5" right="0.5" top="0.55000000000000004" bottom="0.55000000000000004" header="0.3" footer="0.3"/>
  <pageSetup paperSize="9" scale="54" fitToHeight="2" orientation="portrait" r:id="rId5"/>
  <headerFooter differentFirst="1">
    <oddHeader>&amp;C&amp;G</oddHeader>
    <oddFooter>&amp;CPage &amp;P of &amp;N</oddFooter>
    <firstHeader>&amp;C&amp;G</firstHeader>
  </headerFooter>
  <rowBreaks count="1" manualBreakCount="1">
    <brk id="60" max="14" man="1"/>
  </rowBreaks>
  <legacyDrawingHF r:id="rId6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D476C-6B20-4650-A749-FE61D3432714}">
  <dimension ref="A1:K67"/>
  <sheetViews>
    <sheetView view="pageLayout" zoomScaleNormal="100" workbookViewId="0">
      <selection activeCell="B14" sqref="B14"/>
    </sheetView>
  </sheetViews>
  <sheetFormatPr defaultColWidth="8.84375" defaultRowHeight="12.45" x14ac:dyDescent="0.3"/>
  <cols>
    <col min="1" max="1" width="14.23046875" style="26" customWidth="1"/>
    <col min="2" max="2" width="21.3828125" style="26" customWidth="1"/>
    <col min="3" max="3" width="35.15234375" style="26" customWidth="1"/>
    <col min="4" max="4" width="18.23046875" style="104" customWidth="1"/>
    <col min="5" max="5" width="48.84375" style="26" customWidth="1"/>
    <col min="6" max="8" width="16" style="105" customWidth="1"/>
    <col min="9" max="9" width="19.15234375" style="106" customWidth="1"/>
    <col min="10" max="10" width="21.61328125" style="26" customWidth="1"/>
    <col min="11" max="11" width="12.84375" style="26" hidden="1" customWidth="1"/>
    <col min="12" max="16384" width="8.84375" style="26"/>
  </cols>
  <sheetData>
    <row r="1" spans="1:11" ht="22" customHeight="1" x14ac:dyDescent="0.3">
      <c r="A1" s="108" t="s">
        <v>109</v>
      </c>
      <c r="B1" s="94"/>
      <c r="C1" s="94"/>
      <c r="D1" s="95"/>
      <c r="E1" s="96"/>
      <c r="F1" s="97"/>
      <c r="G1" s="97"/>
      <c r="H1" s="97"/>
      <c r="I1" s="98"/>
    </row>
    <row r="2" spans="1:11" s="109" customFormat="1" ht="16.3" x14ac:dyDescent="0.3">
      <c r="A2" s="363" t="s">
        <v>110</v>
      </c>
      <c r="B2" s="364" t="s">
        <v>111</v>
      </c>
      <c r="C2" s="365" t="s">
        <v>112</v>
      </c>
      <c r="D2" s="364" t="s">
        <v>113</v>
      </c>
      <c r="E2" s="364" t="s">
        <v>114</v>
      </c>
      <c r="F2" s="359" t="s">
        <v>115</v>
      </c>
      <c r="G2" s="359" t="s">
        <v>116</v>
      </c>
      <c r="H2" s="359" t="s">
        <v>117</v>
      </c>
      <c r="I2" s="361" t="s">
        <v>118</v>
      </c>
      <c r="J2" s="26"/>
    </row>
    <row r="3" spans="1:11" s="24" customFormat="1" ht="16.3" x14ac:dyDescent="0.3">
      <c r="A3" s="363"/>
      <c r="B3" s="364"/>
      <c r="C3" s="365"/>
      <c r="D3" s="363"/>
      <c r="E3" s="363"/>
      <c r="F3" s="359"/>
      <c r="G3" s="360"/>
      <c r="H3" s="360"/>
      <c r="I3" s="362"/>
      <c r="J3" s="26"/>
    </row>
    <row r="4" spans="1:11" s="111" customFormat="1" ht="16.3" x14ac:dyDescent="0.3">
      <c r="A4" s="363"/>
      <c r="B4" s="364"/>
      <c r="C4" s="365"/>
      <c r="D4" s="363"/>
      <c r="E4" s="363"/>
      <c r="F4" s="359"/>
      <c r="G4" s="360"/>
      <c r="H4" s="360"/>
      <c r="I4" s="362"/>
      <c r="J4" s="110"/>
    </row>
    <row r="5" spans="1:11" s="24" customFormat="1" ht="16.3" x14ac:dyDescent="0.3">
      <c r="A5" s="363"/>
      <c r="B5" s="364"/>
      <c r="C5" s="365"/>
      <c r="D5" s="363"/>
      <c r="E5" s="363"/>
      <c r="F5" s="359"/>
      <c r="G5" s="360"/>
      <c r="H5" s="360"/>
      <c r="I5" s="362"/>
      <c r="J5" s="26"/>
      <c r="K5" s="75" t="s">
        <v>76</v>
      </c>
    </row>
    <row r="6" spans="1:11" s="75" customFormat="1" ht="42.45" x14ac:dyDescent="0.3">
      <c r="A6" s="73">
        <v>1</v>
      </c>
      <c r="B6" s="73" t="s">
        <v>192</v>
      </c>
      <c r="C6" s="248" t="s">
        <v>194</v>
      </c>
      <c r="D6" s="137" t="s">
        <v>79</v>
      </c>
      <c r="E6" s="248" t="s">
        <v>200</v>
      </c>
      <c r="F6" s="245">
        <v>46114</v>
      </c>
      <c r="G6" s="74">
        <v>46121</v>
      </c>
      <c r="H6" s="74">
        <v>46122</v>
      </c>
      <c r="I6" s="250">
        <v>120</v>
      </c>
      <c r="K6" s="75" t="s">
        <v>79</v>
      </c>
    </row>
    <row r="7" spans="1:11" s="75" customFormat="1" ht="30" x14ac:dyDescent="0.3">
      <c r="A7" s="76">
        <v>2</v>
      </c>
      <c r="B7" s="76" t="s">
        <v>192</v>
      </c>
      <c r="C7" s="77" t="s">
        <v>197</v>
      </c>
      <c r="D7" s="137" t="s">
        <v>76</v>
      </c>
      <c r="E7" s="77" t="s">
        <v>201</v>
      </c>
      <c r="F7" s="78">
        <v>46143</v>
      </c>
      <c r="G7" s="79">
        <v>46143</v>
      </c>
      <c r="H7" s="80">
        <v>46143</v>
      </c>
      <c r="I7" s="251">
        <v>125</v>
      </c>
      <c r="K7" s="75" t="s">
        <v>80</v>
      </c>
    </row>
    <row r="8" spans="1:11" s="75" customFormat="1" ht="15" x14ac:dyDescent="0.3">
      <c r="A8" s="76">
        <v>3</v>
      </c>
      <c r="B8" s="76" t="s">
        <v>193</v>
      </c>
      <c r="C8" s="77" t="s">
        <v>195</v>
      </c>
      <c r="D8" s="137" t="s">
        <v>76</v>
      </c>
      <c r="E8" s="77" t="s">
        <v>202</v>
      </c>
      <c r="F8" s="249">
        <v>46104</v>
      </c>
      <c r="G8" s="79">
        <v>46104</v>
      </c>
      <c r="H8" s="80">
        <v>46104</v>
      </c>
      <c r="I8" s="251">
        <v>16.5</v>
      </c>
      <c r="K8" s="75" t="s">
        <v>83</v>
      </c>
    </row>
    <row r="9" spans="1:11" s="75" customFormat="1" ht="30" x14ac:dyDescent="0.3">
      <c r="A9" s="76">
        <v>4</v>
      </c>
      <c r="B9" s="76" t="s">
        <v>193</v>
      </c>
      <c r="C9" s="77" t="s">
        <v>196</v>
      </c>
      <c r="D9" s="137" t="s">
        <v>76</v>
      </c>
      <c r="E9" s="77" t="s">
        <v>204</v>
      </c>
      <c r="F9" s="77" t="s">
        <v>203</v>
      </c>
      <c r="G9" s="80" t="s">
        <v>120</v>
      </c>
      <c r="H9" s="80" t="s">
        <v>120</v>
      </c>
      <c r="I9" s="251">
        <v>15</v>
      </c>
      <c r="K9" s="75" t="s">
        <v>84</v>
      </c>
    </row>
    <row r="10" spans="1:11" s="75" customFormat="1" ht="15" x14ac:dyDescent="0.3">
      <c r="A10" s="76"/>
      <c r="B10" s="73"/>
      <c r="C10" s="77"/>
      <c r="D10" s="137"/>
      <c r="E10" s="77"/>
      <c r="F10" s="82"/>
      <c r="G10" s="80"/>
      <c r="H10" s="80"/>
      <c r="I10" s="81"/>
      <c r="K10" s="75" t="s">
        <v>216</v>
      </c>
    </row>
    <row r="11" spans="1:11" s="75" customFormat="1" ht="15" x14ac:dyDescent="0.3">
      <c r="A11" s="76"/>
      <c r="B11" s="73"/>
      <c r="C11" s="77"/>
      <c r="D11" s="137"/>
      <c r="E11" s="77"/>
      <c r="F11" s="78"/>
      <c r="G11" s="79"/>
      <c r="H11" s="80"/>
      <c r="I11" s="81"/>
    </row>
    <row r="12" spans="1:11" s="75" customFormat="1" ht="15" x14ac:dyDescent="0.3">
      <c r="A12" s="76"/>
      <c r="B12" s="73"/>
      <c r="C12" s="77"/>
      <c r="D12" s="137"/>
      <c r="E12" s="77"/>
      <c r="F12" s="74"/>
      <c r="G12" s="80"/>
      <c r="H12" s="80"/>
      <c r="I12" s="81"/>
    </row>
    <row r="13" spans="1:11" s="75" customFormat="1" ht="15" x14ac:dyDescent="0.3">
      <c r="A13" s="76"/>
      <c r="B13" s="73"/>
      <c r="C13" s="77"/>
      <c r="D13" s="137"/>
      <c r="E13" s="77"/>
      <c r="F13" s="80"/>
      <c r="G13" s="80"/>
      <c r="H13" s="80"/>
      <c r="I13" s="81" t="s">
        <v>121</v>
      </c>
    </row>
    <row r="14" spans="1:11" s="75" customFormat="1" ht="15" x14ac:dyDescent="0.3">
      <c r="A14" s="76"/>
      <c r="B14" s="73"/>
      <c r="C14" s="77"/>
      <c r="D14" s="137"/>
      <c r="E14" s="77"/>
      <c r="F14" s="80"/>
      <c r="G14" s="80"/>
      <c r="H14" s="80"/>
      <c r="I14" s="81"/>
    </row>
    <row r="15" spans="1:11" s="75" customFormat="1" ht="15" x14ac:dyDescent="0.3">
      <c r="A15" s="76"/>
      <c r="B15" s="73"/>
      <c r="C15" s="77"/>
      <c r="D15" s="137"/>
      <c r="E15" s="77"/>
      <c r="F15" s="80"/>
      <c r="G15" s="80"/>
      <c r="H15" s="80"/>
      <c r="I15" s="81"/>
    </row>
    <row r="16" spans="1:11" s="75" customFormat="1" ht="15" x14ac:dyDescent="0.3">
      <c r="A16" s="76"/>
      <c r="B16" s="73"/>
      <c r="C16" s="77"/>
      <c r="D16" s="137"/>
      <c r="E16" s="77"/>
      <c r="F16" s="80"/>
      <c r="G16" s="80"/>
      <c r="H16" s="80"/>
      <c r="I16" s="81"/>
    </row>
    <row r="17" spans="1:9" s="75" customFormat="1" ht="15" x14ac:dyDescent="0.3">
      <c r="A17" s="76"/>
      <c r="B17" s="73"/>
      <c r="C17" s="77"/>
      <c r="D17" s="137"/>
      <c r="E17" s="77"/>
      <c r="F17" s="80"/>
      <c r="G17" s="80"/>
      <c r="H17" s="80"/>
      <c r="I17" s="81"/>
    </row>
    <row r="18" spans="1:9" ht="14.15" x14ac:dyDescent="0.3">
      <c r="A18" s="95"/>
      <c r="B18" s="95"/>
      <c r="C18" s="95"/>
      <c r="D18" s="138"/>
      <c r="E18" s="95"/>
      <c r="F18" s="95"/>
      <c r="G18" s="95"/>
      <c r="H18" s="95"/>
      <c r="I18" s="95"/>
    </row>
    <row r="19" spans="1:9" s="24" customFormat="1" ht="20.149999999999999" customHeight="1" x14ac:dyDescent="0.3">
      <c r="A19" s="99"/>
      <c r="B19" s="99"/>
      <c r="C19" s="99"/>
      <c r="D19" s="99"/>
      <c r="E19" s="99"/>
      <c r="F19" s="100"/>
      <c r="G19" s="100"/>
      <c r="H19" s="101" t="s">
        <v>122</v>
      </c>
      <c r="I19" s="102">
        <f>SUM(I6:I18)</f>
        <v>276.5</v>
      </c>
    </row>
    <row r="21" spans="1:9" ht="14.15" x14ac:dyDescent="0.3">
      <c r="A21" s="103" t="s">
        <v>123</v>
      </c>
    </row>
    <row r="61" spans="9:9" x14ac:dyDescent="0.3">
      <c r="I61" s="107"/>
    </row>
    <row r="63" spans="9:9" x14ac:dyDescent="0.3">
      <c r="I63" s="107"/>
    </row>
    <row r="65" spans="9:9" x14ac:dyDescent="0.3">
      <c r="I65" s="107"/>
    </row>
    <row r="67" spans="9:9" x14ac:dyDescent="0.3">
      <c r="I67" s="107"/>
    </row>
  </sheetData>
  <sheetProtection sheet="1" insertRows="0"/>
  <mergeCells count="9">
    <mergeCell ref="F2:F5"/>
    <mergeCell ref="G2:G5"/>
    <mergeCell ref="H2:H5"/>
    <mergeCell ref="I2:I5"/>
    <mergeCell ref="A2:A5"/>
    <mergeCell ref="B2:B5"/>
    <mergeCell ref="C2:C5"/>
    <mergeCell ref="D2:D5"/>
    <mergeCell ref="E2:E5"/>
  </mergeCells>
  <dataValidations count="5">
    <dataValidation type="list" allowBlank="1" showInputMessage="1" showErrorMessage="1" sqref="B18" xr:uid="{812C905A-F5E7-4399-833C-978D1420CE74}">
      <formula1>"Yes, No"</formula1>
    </dataValidation>
    <dataValidation type="list" allowBlank="1" showInputMessage="1" showErrorMessage="1" sqref="D18:D19" xr:uid="{2148E6D1-9951-4F68-97F1-9B7179B60FB6}">
      <formula1>"A. Advertising, B. Unsolicited material to electors, C. Transport, D. Public meetings, E. Agent and other staff costs, F. Accommodation and administration"</formula1>
    </dataValidation>
    <dataValidation allowBlank="1" showInputMessage="1" showErrorMessage="1" sqref="C6:C19" xr:uid="{502C08A7-9429-44C1-A978-FC20187DF26F}"/>
    <dataValidation type="list" allowBlank="1" showInputMessage="1" showErrorMessage="1" sqref="D6:D17" xr:uid="{A28FBC96-758B-4B6C-B4D6-46357DB77E57}">
      <formula1>$K$5:$K$10</formula1>
    </dataValidation>
    <dataValidation type="list" allowBlank="1" showInputMessage="1" showErrorMessage="1" sqref="B6:B17" xr:uid="{843CFA0C-DABF-435B-9008-52AE43DA7052}">
      <formula1>"Ydy, Nac ydy"</formula1>
    </dataValidation>
  </dataValidations>
  <pageMargins left="0.7" right="0.7" top="0.75" bottom="0.75" header="0.3" footer="0.3"/>
  <pageSetup paperSize="9" scale="63" fitToHeight="1000" orientation="landscape" r:id="rId1"/>
  <headerFooter>
    <oddHeader>&amp;C&amp;G</oddHeader>
    <oddFooter>&amp;RPage &amp;P of &amp;N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FD712-4004-4094-9539-2A4B8B55D1F7}">
  <dimension ref="A1:F21"/>
  <sheetViews>
    <sheetView view="pageLayout" topLeftCell="B1" zoomScaleNormal="100" workbookViewId="0">
      <selection activeCell="E9" sqref="E9"/>
    </sheetView>
  </sheetViews>
  <sheetFormatPr defaultColWidth="8.84375" defaultRowHeight="12.45" x14ac:dyDescent="0.3"/>
  <cols>
    <col min="1" max="1" width="15.69140625" customWidth="1"/>
    <col min="2" max="2" width="55.69140625" style="2" customWidth="1"/>
    <col min="3" max="3" width="19.15234375" style="2" customWidth="1"/>
    <col min="4" max="4" width="50.69140625" customWidth="1"/>
    <col min="5" max="5" width="25.23046875" style="6" customWidth="1"/>
    <col min="6" max="6" width="19.84375" style="5" bestFit="1" customWidth="1"/>
    <col min="7" max="7" width="35.23046875" customWidth="1"/>
  </cols>
  <sheetData>
    <row r="1" spans="1:6" s="31" customFormat="1" ht="22" customHeight="1" x14ac:dyDescent="0.3">
      <c r="A1" s="33" t="s">
        <v>124</v>
      </c>
      <c r="B1" s="34"/>
      <c r="C1" s="34"/>
      <c r="D1" s="35"/>
      <c r="E1" s="36"/>
      <c r="F1" s="38"/>
    </row>
    <row r="2" spans="1:6" s="32" customFormat="1" ht="20.149999999999999" customHeight="1" x14ac:dyDescent="0.3">
      <c r="A2" s="366" t="s">
        <v>125</v>
      </c>
      <c r="B2" s="366"/>
      <c r="C2" s="366"/>
      <c r="D2" s="366"/>
      <c r="E2" s="366"/>
      <c r="F2" s="366"/>
    </row>
    <row r="3" spans="1:6" s="25" customFormat="1" ht="20.149999999999999" customHeight="1" x14ac:dyDescent="0.3">
      <c r="A3" s="367" t="s">
        <v>126</v>
      </c>
      <c r="B3" s="367"/>
      <c r="C3" s="367"/>
      <c r="D3" s="367"/>
      <c r="E3" s="367"/>
      <c r="F3" s="367"/>
    </row>
    <row r="4" spans="1:6" s="32" customFormat="1" ht="29.25" customHeight="1" x14ac:dyDescent="0.3">
      <c r="A4" s="368" t="s">
        <v>127</v>
      </c>
      <c r="B4" s="368"/>
      <c r="C4" s="368"/>
      <c r="D4" s="368"/>
      <c r="E4" s="368"/>
      <c r="F4" s="368"/>
    </row>
    <row r="5" spans="1:6" s="22" customFormat="1" ht="53.15" customHeight="1" x14ac:dyDescent="0.3">
      <c r="A5" s="20" t="s">
        <v>110</v>
      </c>
      <c r="B5" s="17" t="s">
        <v>112</v>
      </c>
      <c r="C5" s="16" t="s">
        <v>128</v>
      </c>
      <c r="D5" s="20" t="s">
        <v>129</v>
      </c>
      <c r="E5" s="18" t="s">
        <v>130</v>
      </c>
      <c r="F5" s="19" t="s">
        <v>131</v>
      </c>
    </row>
    <row r="6" spans="1:6" s="32" customFormat="1" ht="30" x14ac:dyDescent="0.3">
      <c r="A6" s="83">
        <v>1</v>
      </c>
      <c r="B6" s="84" t="s">
        <v>197</v>
      </c>
      <c r="C6" s="135" t="s">
        <v>76</v>
      </c>
      <c r="D6" s="77" t="s">
        <v>201</v>
      </c>
      <c r="E6" s="86">
        <v>46146</v>
      </c>
      <c r="F6" s="92">
        <v>125</v>
      </c>
    </row>
    <row r="7" spans="1:6" s="32" customFormat="1" ht="30" x14ac:dyDescent="0.3">
      <c r="A7" s="83">
        <v>2</v>
      </c>
      <c r="B7" s="84" t="s">
        <v>206</v>
      </c>
      <c r="C7" s="135" t="s">
        <v>216</v>
      </c>
      <c r="D7" s="85" t="s">
        <v>205</v>
      </c>
      <c r="E7" s="86" t="s">
        <v>218</v>
      </c>
      <c r="F7" s="92">
        <v>800</v>
      </c>
    </row>
    <row r="8" spans="1:6" s="32" customFormat="1" ht="15" x14ac:dyDescent="0.3">
      <c r="A8" s="88"/>
      <c r="B8" s="89"/>
      <c r="C8" s="135"/>
      <c r="D8" s="50"/>
      <c r="E8" s="90"/>
      <c r="F8" s="93"/>
    </row>
    <row r="9" spans="1:6" s="32" customFormat="1" ht="15" x14ac:dyDescent="0.3">
      <c r="A9" s="88"/>
      <c r="B9" s="89"/>
      <c r="C9" s="135"/>
      <c r="D9" s="50"/>
      <c r="E9" s="90"/>
      <c r="F9" s="93"/>
    </row>
    <row r="10" spans="1:6" s="32" customFormat="1" ht="15" x14ac:dyDescent="0.3">
      <c r="A10" s="88"/>
      <c r="B10" s="89"/>
      <c r="C10" s="135"/>
      <c r="D10" s="50"/>
      <c r="E10" s="90"/>
      <c r="F10" s="93"/>
    </row>
    <row r="11" spans="1:6" s="32" customFormat="1" ht="15" x14ac:dyDescent="0.3">
      <c r="A11" s="88"/>
      <c r="B11" s="89"/>
      <c r="C11" s="135"/>
      <c r="D11" s="50"/>
      <c r="E11" s="90"/>
      <c r="F11" s="93"/>
    </row>
    <row r="12" spans="1:6" s="32" customFormat="1" ht="15" x14ac:dyDescent="0.3">
      <c r="A12" s="88"/>
      <c r="B12" s="89"/>
      <c r="C12" s="135"/>
      <c r="D12" s="50"/>
      <c r="E12" s="90"/>
      <c r="F12" s="93"/>
    </row>
    <row r="13" spans="1:6" s="32" customFormat="1" ht="15" x14ac:dyDescent="0.3">
      <c r="A13" s="88"/>
      <c r="B13" s="89"/>
      <c r="C13" s="135"/>
      <c r="D13" s="50"/>
      <c r="E13" s="90"/>
      <c r="F13" s="93"/>
    </row>
    <row r="14" spans="1:6" s="32" customFormat="1" ht="15" x14ac:dyDescent="0.3">
      <c r="A14" s="88"/>
      <c r="B14" s="89"/>
      <c r="C14" s="135"/>
      <c r="D14" s="50"/>
      <c r="E14" s="90"/>
      <c r="F14" s="93"/>
    </row>
    <row r="15" spans="1:6" s="32" customFormat="1" ht="15" x14ac:dyDescent="0.3">
      <c r="A15" s="88"/>
      <c r="B15" s="89"/>
      <c r="C15" s="135"/>
      <c r="D15" s="50"/>
      <c r="E15" s="90"/>
      <c r="F15" s="93"/>
    </row>
    <row r="16" spans="1:6" s="32" customFormat="1" ht="15" x14ac:dyDescent="0.3">
      <c r="A16" s="88"/>
      <c r="B16" s="89"/>
      <c r="C16" s="135"/>
      <c r="D16" s="50"/>
      <c r="E16" s="90"/>
      <c r="F16" s="93"/>
    </row>
    <row r="17" spans="1:6" s="32" customFormat="1" ht="15" x14ac:dyDescent="0.3">
      <c r="A17" s="88"/>
      <c r="B17" s="89"/>
      <c r="C17" s="135"/>
      <c r="D17" s="50"/>
      <c r="E17" s="90"/>
      <c r="F17" s="93"/>
    </row>
    <row r="18" spans="1:6" x14ac:dyDescent="0.3">
      <c r="A18" s="9"/>
      <c r="B18" s="9"/>
      <c r="C18" s="9"/>
      <c r="D18" s="9"/>
      <c r="E18" s="9"/>
      <c r="F18" s="54"/>
    </row>
    <row r="19" spans="1:6" s="3" customFormat="1" ht="20.149999999999999" customHeight="1" x14ac:dyDescent="0.4">
      <c r="A19" s="60"/>
      <c r="B19" s="60"/>
      <c r="C19" s="136"/>
      <c r="D19" s="60"/>
      <c r="E19" s="64" t="s">
        <v>122</v>
      </c>
      <c r="F19" s="65">
        <f>SUM(F6:F18)</f>
        <v>925</v>
      </c>
    </row>
    <row r="21" spans="1:6" x14ac:dyDescent="0.3">
      <c r="A21" t="s">
        <v>132</v>
      </c>
    </row>
  </sheetData>
  <sheetProtection sheet="1" insertRows="0"/>
  <mergeCells count="3">
    <mergeCell ref="A2:F2"/>
    <mergeCell ref="A3:F3"/>
    <mergeCell ref="A4:F4"/>
  </mergeCells>
  <hyperlinks>
    <hyperlink ref="A3" r:id="rId1" display="https://www.electoralcommission.org.uk/guidance-candidates-and-agents-senedd-elections/spending-individual-candidates/items-received-free-charge-or-a-discount-and-notional-spending" xr:uid="{D92E2476-A180-DB44-B3EB-B60A3A9444DA}"/>
    <hyperlink ref="A3:F3" r:id="rId2" display="electoralcommission.org.uk/cy/etholiadau-senedd-cymru-gwariant-tybiannol" xr:uid="{D4D2AD8F-FAB1-43CB-A80A-6ED55AD1DEF0}"/>
  </hyperlinks>
  <pageMargins left="0.7" right="0.7" top="0.75" bottom="0.75" header="0.3" footer="0.3"/>
  <pageSetup paperSize="9" scale="65" fitToHeight="1000" orientation="landscape" r:id="rId3"/>
  <headerFooter differentFirst="1">
    <oddFooter>&amp;RPage &amp;P of &amp;N</oddFooter>
    <firstHeader>&amp;C&amp;G</firstHeader>
    <firstFooter>&amp;RPage &amp;P of &amp;N</firstFooter>
  </headerFooter>
  <legacyDrawing r:id="rId4"/>
  <legacyDrawingHF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C474856-D48B-48CF-91BB-6613C09ED115}">
          <x14:formula1>
            <xm:f>'Taliadau a wnaed'!$K$5:$K$10</xm:f>
          </x14:formula1>
          <xm:sqref>C6:C17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EF1BD-B01E-45F1-98B3-E48B16F74E8B}">
  <dimension ref="A1:G20"/>
  <sheetViews>
    <sheetView view="pageLayout" zoomScaleNormal="100" workbookViewId="0">
      <selection activeCell="D10" sqref="D10"/>
    </sheetView>
  </sheetViews>
  <sheetFormatPr defaultColWidth="8.84375" defaultRowHeight="12.45" x14ac:dyDescent="0.3"/>
  <cols>
    <col min="1" max="1" width="15" customWidth="1"/>
    <col min="2" max="2" width="51.3828125" style="2" customWidth="1"/>
    <col min="3" max="3" width="18.84375" style="2" customWidth="1"/>
    <col min="4" max="4" width="55.84375" customWidth="1"/>
    <col min="5" max="5" width="22.3828125" style="6" customWidth="1"/>
    <col min="6" max="6" width="22.3828125" style="5" customWidth="1"/>
  </cols>
  <sheetData>
    <row r="1" spans="1:7" s="31" customFormat="1" ht="23.15" customHeight="1" x14ac:dyDescent="0.3">
      <c r="A1" s="33" t="s">
        <v>133</v>
      </c>
      <c r="B1" s="34"/>
      <c r="C1" s="34"/>
      <c r="D1" s="35"/>
      <c r="E1" s="36"/>
      <c r="F1" s="37"/>
    </row>
    <row r="2" spans="1:7" s="32" customFormat="1" ht="21" customHeight="1" x14ac:dyDescent="0.3">
      <c r="A2" s="366" t="s">
        <v>134</v>
      </c>
      <c r="B2" s="366"/>
      <c r="C2" s="366"/>
      <c r="D2" s="366"/>
      <c r="E2" s="366"/>
      <c r="F2" s="369"/>
    </row>
    <row r="3" spans="1:7" s="213" customFormat="1" ht="20.149999999999999" customHeight="1" x14ac:dyDescent="0.3">
      <c r="A3" s="370" t="s">
        <v>135</v>
      </c>
      <c r="B3" s="370"/>
      <c r="C3" s="370"/>
      <c r="D3" s="370"/>
      <c r="E3" s="370"/>
      <c r="F3" s="371"/>
    </row>
    <row r="4" spans="1:7" s="23" customFormat="1" ht="48.9" x14ac:dyDescent="0.3">
      <c r="A4" s="20" t="s">
        <v>110</v>
      </c>
      <c r="B4" s="17" t="s">
        <v>112</v>
      </c>
      <c r="C4" s="16" t="s">
        <v>128</v>
      </c>
      <c r="D4" s="16" t="s">
        <v>136</v>
      </c>
      <c r="E4" s="18" t="s">
        <v>137</v>
      </c>
      <c r="F4" s="19" t="s">
        <v>138</v>
      </c>
      <c r="G4"/>
    </row>
    <row r="5" spans="1:7" s="32" customFormat="1" ht="15" x14ac:dyDescent="0.3">
      <c r="A5" s="83"/>
      <c r="B5" s="84"/>
      <c r="C5" s="135"/>
      <c r="D5" s="85"/>
      <c r="E5" s="86"/>
      <c r="F5" s="92"/>
    </row>
    <row r="6" spans="1:7" s="32" customFormat="1" ht="15" x14ac:dyDescent="0.3">
      <c r="A6" s="83"/>
      <c r="B6" s="84"/>
      <c r="C6" s="135"/>
      <c r="D6" s="85"/>
      <c r="E6" s="86"/>
      <c r="F6" s="92"/>
    </row>
    <row r="7" spans="1:7" s="32" customFormat="1" ht="15" x14ac:dyDescent="0.3">
      <c r="A7" s="88"/>
      <c r="B7" s="89"/>
      <c r="C7" s="135"/>
      <c r="D7" s="50"/>
      <c r="E7" s="90"/>
      <c r="F7" s="93"/>
    </row>
    <row r="8" spans="1:7" s="32" customFormat="1" ht="15" x14ac:dyDescent="0.3">
      <c r="A8" s="88"/>
      <c r="B8" s="89"/>
      <c r="C8" s="135"/>
      <c r="D8" s="50"/>
      <c r="E8" s="90"/>
      <c r="F8" s="93"/>
    </row>
    <row r="9" spans="1:7" s="32" customFormat="1" ht="15" x14ac:dyDescent="0.3">
      <c r="A9" s="88"/>
      <c r="B9" s="89"/>
      <c r="C9" s="135"/>
      <c r="D9" s="50"/>
      <c r="E9" s="90"/>
      <c r="F9" s="93"/>
    </row>
    <row r="10" spans="1:7" s="32" customFormat="1" ht="15" x14ac:dyDescent="0.3">
      <c r="A10" s="88"/>
      <c r="B10" s="89"/>
      <c r="C10" s="135"/>
      <c r="D10" s="50"/>
      <c r="E10" s="90"/>
      <c r="F10" s="93"/>
    </row>
    <row r="11" spans="1:7" s="32" customFormat="1" ht="15" x14ac:dyDescent="0.3">
      <c r="A11" s="88"/>
      <c r="B11" s="89"/>
      <c r="C11" s="135"/>
      <c r="D11" s="50"/>
      <c r="E11" s="90"/>
      <c r="F11" s="93"/>
    </row>
    <row r="12" spans="1:7" s="32" customFormat="1" ht="15" x14ac:dyDescent="0.3">
      <c r="A12" s="88"/>
      <c r="B12" s="89"/>
      <c r="C12" s="135"/>
      <c r="D12" s="50"/>
      <c r="E12" s="90"/>
      <c r="F12" s="93"/>
    </row>
    <row r="13" spans="1:7" s="32" customFormat="1" ht="15" x14ac:dyDescent="0.3">
      <c r="A13" s="88"/>
      <c r="B13" s="89"/>
      <c r="C13" s="135"/>
      <c r="D13" s="50"/>
      <c r="E13" s="90"/>
      <c r="F13" s="93"/>
    </row>
    <row r="14" spans="1:7" s="32" customFormat="1" ht="15" x14ac:dyDescent="0.3">
      <c r="A14" s="88"/>
      <c r="B14" s="89"/>
      <c r="C14" s="135"/>
      <c r="D14" s="50"/>
      <c r="E14" s="90"/>
      <c r="F14" s="93"/>
    </row>
    <row r="15" spans="1:7" s="32" customFormat="1" ht="15" x14ac:dyDescent="0.3">
      <c r="A15" s="88"/>
      <c r="B15" s="89"/>
      <c r="C15" s="135"/>
      <c r="D15" s="50"/>
      <c r="E15" s="90"/>
      <c r="F15" s="93"/>
    </row>
    <row r="16" spans="1:7" s="32" customFormat="1" ht="15" x14ac:dyDescent="0.3">
      <c r="A16" s="88"/>
      <c r="B16" s="89"/>
      <c r="C16" s="135"/>
      <c r="D16" s="50"/>
      <c r="E16" s="90"/>
      <c r="F16" s="93" t="s">
        <v>121</v>
      </c>
    </row>
    <row r="17" spans="1:6" ht="16.3" x14ac:dyDescent="0.4">
      <c r="A17" s="9"/>
      <c r="B17" s="9"/>
      <c r="C17" s="60"/>
      <c r="D17" s="9"/>
      <c r="E17" s="9"/>
      <c r="F17" s="54"/>
    </row>
    <row r="18" spans="1:6" s="3" customFormat="1" ht="20.25" customHeight="1" x14ac:dyDescent="0.4">
      <c r="A18" s="60"/>
      <c r="B18" s="60"/>
      <c r="C18" s="60"/>
      <c r="D18" s="60"/>
      <c r="E18" s="66" t="s">
        <v>122</v>
      </c>
      <c r="F18" s="67">
        <f>SUM(F5:F17)</f>
        <v>0</v>
      </c>
    </row>
    <row r="20" spans="1:6" x14ac:dyDescent="0.3">
      <c r="A20" s="7" t="s">
        <v>139</v>
      </c>
    </row>
  </sheetData>
  <sheetProtection sheet="1" insertRows="0"/>
  <mergeCells count="2">
    <mergeCell ref="A2:F2"/>
    <mergeCell ref="A3:F3"/>
  </mergeCells>
  <hyperlinks>
    <hyperlink ref="A3" r:id="rId1" display="https://www.electoralcommission.org.uk/England-local-elections-local-campaigning" xr:uid="{31656DE8-89A8-498C-B64D-EA55DAB8FCAA}"/>
    <hyperlink ref="A3:F3" r:id="rId2" display="electoralcommission.org.uk/cy/etholiadau-senedd-cymru-ymgyrchu-lleol" xr:uid="{6367096B-12A0-4CBC-970D-808088238481}"/>
  </hyperlinks>
  <pageMargins left="0.7" right="0.7" top="0.75" bottom="0.75" header="0.3" footer="0.3"/>
  <pageSetup paperSize="9" scale="60" fitToHeight="1000" orientation="landscape" r:id="rId3"/>
  <headerFooter>
    <oddHeader>&amp;C&amp;G</oddHeader>
    <oddFooter>&amp;RPage &amp;P of &amp;N</oddFooter>
  </headerFooter>
  <legacyDrawingHF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28B3625-1A91-46EF-8431-43D9D18E808A}">
          <x14:formula1>
            <xm:f>'Taliadau a wnaed'!$K$5:$K$10</xm:f>
          </x14:formula1>
          <xm:sqref>C5:C16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8"/>
  <sheetViews>
    <sheetView view="pageLayout" zoomScaleNormal="100" workbookViewId="0">
      <selection activeCell="D10" sqref="D10"/>
    </sheetView>
  </sheetViews>
  <sheetFormatPr defaultColWidth="8.84375" defaultRowHeight="12.45" x14ac:dyDescent="0.3"/>
  <cols>
    <col min="1" max="1" width="20.15234375" customWidth="1"/>
    <col min="2" max="2" width="47" style="2" customWidth="1"/>
    <col min="3" max="3" width="18.69140625" customWidth="1"/>
    <col min="4" max="5" width="38.84375" customWidth="1"/>
    <col min="6" max="7" width="19.15234375" customWidth="1"/>
    <col min="8" max="8" width="53.84375" customWidth="1"/>
    <col min="9" max="9" width="50.15234375" customWidth="1"/>
  </cols>
  <sheetData>
    <row r="1" spans="1:9" s="25" customFormat="1" ht="22" customHeight="1" x14ac:dyDescent="0.3">
      <c r="A1" s="208" t="s">
        <v>140</v>
      </c>
      <c r="B1" s="40"/>
      <c r="C1" s="40"/>
      <c r="D1" s="40"/>
      <c r="E1" s="40"/>
      <c r="F1" s="40"/>
      <c r="G1" s="41"/>
      <c r="H1" s="31"/>
      <c r="I1" s="31"/>
    </row>
    <row r="2" spans="1:9" s="32" customFormat="1" ht="20.149999999999999" customHeight="1" x14ac:dyDescent="0.35">
      <c r="A2" s="372" t="s">
        <v>141</v>
      </c>
      <c r="B2" s="373"/>
      <c r="C2" s="373"/>
      <c r="D2" s="373"/>
      <c r="E2" s="373"/>
      <c r="F2" s="373"/>
      <c r="G2" s="374"/>
      <c r="H2" s="1"/>
      <c r="I2" s="1"/>
    </row>
    <row r="3" spans="1:9" s="214" customFormat="1" ht="20.149999999999999" customHeight="1" x14ac:dyDescent="0.3">
      <c r="A3" s="375" t="s">
        <v>142</v>
      </c>
      <c r="B3" s="376"/>
      <c r="C3" s="376"/>
      <c r="D3" s="376"/>
      <c r="E3" s="376"/>
      <c r="F3" s="376"/>
      <c r="G3" s="377"/>
    </row>
    <row r="4" spans="1:9" s="23" customFormat="1" ht="32.6" x14ac:dyDescent="0.3">
      <c r="A4" s="20" t="s">
        <v>110</v>
      </c>
      <c r="B4" s="17" t="s">
        <v>112</v>
      </c>
      <c r="C4" s="16" t="s">
        <v>128</v>
      </c>
      <c r="D4" s="20" t="s">
        <v>129</v>
      </c>
      <c r="E4" s="27" t="s">
        <v>143</v>
      </c>
      <c r="F4" s="28" t="s">
        <v>144</v>
      </c>
      <c r="G4" s="16" t="s">
        <v>145</v>
      </c>
      <c r="H4" s="22"/>
      <c r="I4" s="22"/>
    </row>
    <row r="5" spans="1:9" s="32" customFormat="1" ht="15" x14ac:dyDescent="0.3">
      <c r="A5" s="112"/>
      <c r="B5" s="113"/>
      <c r="C5" s="134"/>
      <c r="D5" s="83"/>
      <c r="E5" s="83"/>
      <c r="F5" s="114"/>
      <c r="G5" s="87"/>
    </row>
    <row r="6" spans="1:9" s="32" customFormat="1" ht="15" x14ac:dyDescent="0.3">
      <c r="A6" s="83"/>
      <c r="B6" s="84"/>
      <c r="C6" s="135"/>
      <c r="D6" s="85"/>
      <c r="E6" s="85"/>
      <c r="F6" s="115"/>
      <c r="G6" s="116"/>
    </row>
    <row r="7" spans="1:9" s="32" customFormat="1" ht="15" x14ac:dyDescent="0.3">
      <c r="A7" s="88"/>
      <c r="B7" s="89"/>
      <c r="C7" s="135"/>
      <c r="D7" s="50"/>
      <c r="E7" s="50"/>
      <c r="F7" s="117"/>
      <c r="G7" s="118"/>
    </row>
    <row r="8" spans="1:9" s="32" customFormat="1" ht="15" x14ac:dyDescent="0.3">
      <c r="A8" s="88"/>
      <c r="B8" s="89"/>
      <c r="C8" s="135"/>
      <c r="D8" s="50"/>
      <c r="E8" s="50"/>
      <c r="F8" s="117"/>
      <c r="G8" s="118"/>
    </row>
    <row r="9" spans="1:9" s="32" customFormat="1" ht="15" x14ac:dyDescent="0.3">
      <c r="A9" s="88"/>
      <c r="B9" s="89"/>
      <c r="C9" s="135"/>
      <c r="D9" s="50"/>
      <c r="E9" s="50"/>
      <c r="F9" s="117"/>
      <c r="G9" s="118"/>
    </row>
    <row r="10" spans="1:9" s="32" customFormat="1" ht="15" x14ac:dyDescent="0.3">
      <c r="A10" s="88"/>
      <c r="B10" s="89"/>
      <c r="C10" s="135"/>
      <c r="D10" s="50"/>
      <c r="E10" s="50"/>
      <c r="F10" s="117"/>
      <c r="G10" s="118"/>
    </row>
    <row r="11" spans="1:9" s="32" customFormat="1" ht="15" x14ac:dyDescent="0.3">
      <c r="A11" s="88"/>
      <c r="B11" s="89"/>
      <c r="C11" s="135"/>
      <c r="D11" s="50"/>
      <c r="E11" s="50"/>
      <c r="F11" s="117"/>
      <c r="G11" s="118"/>
    </row>
    <row r="12" spans="1:9" s="32" customFormat="1" ht="15" x14ac:dyDescent="0.3">
      <c r="A12" s="88"/>
      <c r="B12" s="89"/>
      <c r="C12" s="135"/>
      <c r="D12" s="50"/>
      <c r="E12" s="50"/>
      <c r="F12" s="117"/>
      <c r="G12" s="118"/>
    </row>
    <row r="13" spans="1:9" s="32" customFormat="1" ht="15" x14ac:dyDescent="0.3">
      <c r="A13" s="88"/>
      <c r="B13" s="89"/>
      <c r="C13" s="135"/>
      <c r="D13" s="50"/>
      <c r="E13" s="50"/>
      <c r="F13" s="117"/>
      <c r="G13" s="118"/>
    </row>
    <row r="14" spans="1:9" s="32" customFormat="1" ht="15" x14ac:dyDescent="0.3">
      <c r="A14" s="88"/>
      <c r="B14" s="89"/>
      <c r="C14" s="135"/>
      <c r="D14" s="50"/>
      <c r="E14" s="50"/>
      <c r="F14" s="117"/>
      <c r="G14" s="118"/>
    </row>
    <row r="15" spans="1:9" s="32" customFormat="1" ht="15" x14ac:dyDescent="0.3">
      <c r="A15" s="88"/>
      <c r="B15" s="89"/>
      <c r="C15" s="135"/>
      <c r="D15" s="50"/>
      <c r="E15" s="50"/>
      <c r="F15" s="117"/>
      <c r="G15" s="118"/>
    </row>
    <row r="16" spans="1:9" s="32" customFormat="1" ht="15" x14ac:dyDescent="0.3">
      <c r="A16" s="88"/>
      <c r="B16" s="89"/>
      <c r="C16" s="135"/>
      <c r="D16" s="50"/>
      <c r="E16" s="50"/>
      <c r="F16" s="117"/>
      <c r="G16" s="118"/>
    </row>
    <row r="17" spans="1:7" ht="16.3" x14ac:dyDescent="0.4">
      <c r="A17" s="9"/>
      <c r="B17" s="9"/>
      <c r="C17" s="60"/>
      <c r="D17" s="9"/>
      <c r="E17" s="9"/>
      <c r="F17" s="9"/>
      <c r="G17" s="53"/>
    </row>
    <row r="18" spans="1:7" s="3" customFormat="1" ht="16.3" x14ac:dyDescent="0.4">
      <c r="A18" s="60"/>
      <c r="B18" s="60"/>
      <c r="C18" s="60"/>
      <c r="D18" s="68"/>
      <c r="E18" s="68"/>
      <c r="F18" s="62" t="s">
        <v>122</v>
      </c>
      <c r="G18" s="63">
        <f>SUM(G5:G17)</f>
        <v>0</v>
      </c>
    </row>
  </sheetData>
  <sheetProtection sheet="1" insertRows="0"/>
  <mergeCells count="2">
    <mergeCell ref="A2:G2"/>
    <mergeCell ref="A3:G3"/>
  </mergeCells>
  <phoneticPr fontId="3" type="noConversion"/>
  <hyperlinks>
    <hyperlink ref="A3" r:id="rId1" display="https://www.electoralcommission.org.uk/guidance-candidates-and-agents-senedd-elections/after-election/deadlines-individual-candidates" xr:uid="{4CE2335F-D85A-495E-B393-A890FDC8807A}"/>
    <hyperlink ref="A3:G3" r:id="rId2" display="electoralcommission.org.uk/cy/etholiadau-senedd-cymru-terfynau-amser" xr:uid="{60CB139F-0DB6-40E6-BCCB-95CE18356CB9}"/>
  </hyperlinks>
  <pageMargins left="0.75" right="0.75" top="1" bottom="1" header="0.5" footer="0.5"/>
  <pageSetup paperSize="9" scale="63" orientation="landscape" r:id="rId3"/>
  <headerFooter alignWithMargins="0">
    <oddHeader>&amp;C&amp;G</oddHeader>
    <oddFooter xml:space="preserve">&amp;RPage &amp;P of &amp;N
</oddFooter>
  </headerFooter>
  <legacyDrawingHF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7125DBA-0EB8-450F-B88C-C30D3F86E83D}">
          <x14:formula1>
            <xm:f>'Taliadau a wnaed'!$K$5:$K$10</xm:f>
          </x14:formula1>
          <xm:sqref>C5:C16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DC626-1985-47E2-BCD8-607D61E4ED5E}">
  <dimension ref="A1:I18"/>
  <sheetViews>
    <sheetView view="pageLayout" zoomScaleNormal="100" workbookViewId="0">
      <selection activeCell="D7" sqref="D7"/>
    </sheetView>
  </sheetViews>
  <sheetFormatPr defaultColWidth="8.84375" defaultRowHeight="12.45" x14ac:dyDescent="0.3"/>
  <cols>
    <col min="1" max="1" width="18.15234375" customWidth="1"/>
    <col min="2" max="2" width="26.3828125" customWidth="1"/>
    <col min="3" max="3" width="19.23046875" customWidth="1"/>
    <col min="4" max="4" width="52.84375" customWidth="1"/>
    <col min="5" max="5" width="35.84375" customWidth="1"/>
    <col min="6" max="6" width="22.84375" customWidth="1"/>
    <col min="7" max="7" width="23.3828125" customWidth="1"/>
    <col min="8" max="8" width="22.3828125" customWidth="1"/>
    <col min="9" max="9" width="25" customWidth="1"/>
  </cols>
  <sheetData>
    <row r="1" spans="1:9" s="26" customFormat="1" ht="22" customHeight="1" x14ac:dyDescent="0.3">
      <c r="A1" s="108" t="s">
        <v>146</v>
      </c>
      <c r="B1" s="29"/>
      <c r="C1" s="29"/>
      <c r="D1" s="29"/>
      <c r="E1" s="29"/>
      <c r="F1" s="29"/>
      <c r="G1" s="139"/>
      <c r="H1"/>
      <c r="I1"/>
    </row>
    <row r="2" spans="1:9" s="24" customFormat="1" ht="20.149999999999999" customHeight="1" x14ac:dyDescent="0.3">
      <c r="A2" s="366" t="s">
        <v>147</v>
      </c>
      <c r="B2" s="366"/>
      <c r="C2" s="366"/>
      <c r="D2" s="366"/>
      <c r="E2" s="366"/>
      <c r="F2" s="366"/>
      <c r="G2" s="369"/>
      <c r="H2"/>
      <c r="I2"/>
    </row>
    <row r="3" spans="1:9" s="214" customFormat="1" ht="20.149999999999999" customHeight="1" x14ac:dyDescent="0.4">
      <c r="A3" s="375" t="s">
        <v>142</v>
      </c>
      <c r="B3" s="376"/>
      <c r="C3" s="376"/>
      <c r="D3" s="376"/>
      <c r="E3" s="376"/>
      <c r="F3" s="376"/>
      <c r="G3" s="377"/>
      <c r="H3" s="212"/>
      <c r="I3" s="212"/>
    </row>
    <row r="4" spans="1:9" ht="32.6" x14ac:dyDescent="0.3">
      <c r="A4" s="20" t="s">
        <v>110</v>
      </c>
      <c r="B4" s="17" t="s">
        <v>112</v>
      </c>
      <c r="C4" s="16" t="s">
        <v>128</v>
      </c>
      <c r="D4" s="20" t="s">
        <v>129</v>
      </c>
      <c r="E4" s="20" t="s">
        <v>148</v>
      </c>
      <c r="F4" s="20" t="s">
        <v>149</v>
      </c>
      <c r="G4" s="19" t="s">
        <v>145</v>
      </c>
    </row>
    <row r="5" spans="1:9" s="32" customFormat="1" ht="15" x14ac:dyDescent="0.3">
      <c r="A5" s="112"/>
      <c r="B5" s="112"/>
      <c r="C5" s="130"/>
      <c r="D5" s="119"/>
      <c r="E5" s="83"/>
      <c r="F5" s="83"/>
      <c r="G5" s="87"/>
    </row>
    <row r="6" spans="1:9" s="32" customFormat="1" ht="15" x14ac:dyDescent="0.3">
      <c r="A6" s="83"/>
      <c r="B6" s="112"/>
      <c r="C6" s="131"/>
      <c r="D6" s="120"/>
      <c r="E6" s="85"/>
      <c r="F6" s="85"/>
      <c r="G6" s="116"/>
    </row>
    <row r="7" spans="1:9" s="32" customFormat="1" ht="15" x14ac:dyDescent="0.3">
      <c r="A7" s="88"/>
      <c r="B7" s="88"/>
      <c r="C7" s="132"/>
      <c r="D7" s="50"/>
      <c r="E7" s="50"/>
      <c r="F7" s="50"/>
      <c r="G7" s="118"/>
    </row>
    <row r="8" spans="1:9" s="32" customFormat="1" ht="15" x14ac:dyDescent="0.3">
      <c r="A8" s="88"/>
      <c r="B8" s="88"/>
      <c r="C8" s="133"/>
      <c r="D8" s="50"/>
      <c r="E8" s="50"/>
      <c r="F8" s="50"/>
      <c r="G8" s="118"/>
    </row>
    <row r="9" spans="1:9" s="32" customFormat="1" ht="15" x14ac:dyDescent="0.3">
      <c r="A9" s="88"/>
      <c r="B9" s="88"/>
      <c r="C9" s="133"/>
      <c r="D9" s="50"/>
      <c r="E9" s="50"/>
      <c r="F9" s="50"/>
      <c r="G9" s="118"/>
    </row>
    <row r="10" spans="1:9" s="32" customFormat="1" ht="15" x14ac:dyDescent="0.3">
      <c r="A10" s="88"/>
      <c r="B10" s="88"/>
      <c r="C10" s="133"/>
      <c r="D10" s="50"/>
      <c r="E10" s="50"/>
      <c r="F10" s="50"/>
      <c r="G10" s="118"/>
    </row>
    <row r="11" spans="1:9" s="32" customFormat="1" ht="15" x14ac:dyDescent="0.3">
      <c r="A11" s="88"/>
      <c r="B11" s="88"/>
      <c r="C11" s="133"/>
      <c r="D11" s="50"/>
      <c r="E11" s="50"/>
      <c r="F11" s="50"/>
      <c r="G11" s="118"/>
    </row>
    <row r="12" spans="1:9" s="32" customFormat="1" ht="15" x14ac:dyDescent="0.3">
      <c r="A12" s="88"/>
      <c r="B12" s="88"/>
      <c r="C12" s="133"/>
      <c r="D12" s="50"/>
      <c r="E12" s="50"/>
      <c r="F12" s="50"/>
      <c r="G12" s="118"/>
    </row>
    <row r="13" spans="1:9" s="32" customFormat="1" ht="15" x14ac:dyDescent="0.3">
      <c r="A13" s="88"/>
      <c r="B13" s="88"/>
      <c r="C13" s="133"/>
      <c r="D13" s="50"/>
      <c r="E13" s="50"/>
      <c r="F13" s="50"/>
      <c r="G13" s="118"/>
    </row>
    <row r="14" spans="1:9" s="32" customFormat="1" ht="15" x14ac:dyDescent="0.3">
      <c r="A14" s="88"/>
      <c r="B14" s="88"/>
      <c r="C14" s="133"/>
      <c r="D14" s="50"/>
      <c r="E14" s="50"/>
      <c r="F14" s="50"/>
      <c r="G14" s="118"/>
    </row>
    <row r="15" spans="1:9" s="32" customFormat="1" ht="15" x14ac:dyDescent="0.3">
      <c r="A15" s="88"/>
      <c r="B15" s="88"/>
      <c r="C15" s="133"/>
      <c r="D15" s="50"/>
      <c r="E15" s="50"/>
      <c r="F15" s="50"/>
      <c r="G15" s="118"/>
    </row>
    <row r="16" spans="1:9" s="32" customFormat="1" ht="15" x14ac:dyDescent="0.3">
      <c r="A16" s="88"/>
      <c r="B16" s="88"/>
      <c r="C16" s="133"/>
      <c r="D16" s="50"/>
      <c r="E16" s="50"/>
      <c r="F16" s="50"/>
      <c r="G16" s="118"/>
    </row>
    <row r="17" spans="1:7" x14ac:dyDescent="0.3">
      <c r="A17" s="9"/>
      <c r="B17" s="9"/>
      <c r="C17" s="9"/>
      <c r="D17" s="9"/>
      <c r="E17" s="9"/>
      <c r="F17" s="9"/>
      <c r="G17" s="54"/>
    </row>
    <row r="18" spans="1:7" s="3" customFormat="1" ht="20.149999999999999" customHeight="1" x14ac:dyDescent="0.4">
      <c r="A18" s="60"/>
      <c r="B18" s="60"/>
      <c r="C18" s="60"/>
      <c r="D18" s="61"/>
      <c r="E18" s="61"/>
      <c r="F18" s="62" t="s">
        <v>122</v>
      </c>
      <c r="G18" s="63">
        <f>SUM(G5:G17)</f>
        <v>0</v>
      </c>
    </row>
  </sheetData>
  <sheetProtection sheet="1" insertRows="0"/>
  <mergeCells count="2">
    <mergeCell ref="A2:G2"/>
    <mergeCell ref="A3:G3"/>
  </mergeCells>
  <dataValidations count="1">
    <dataValidation type="list" allowBlank="1" showInputMessage="1" showErrorMessage="1" sqref="C17" xr:uid="{760B26C2-0497-4688-B789-A60D1210480E}">
      <formula1>"A. Advertising, B. Unsolicited material to electors, C. Transport, D. Public meetings, E. Agent and other staff costs, F. Accommodation and administration"</formula1>
    </dataValidation>
  </dataValidations>
  <hyperlinks>
    <hyperlink ref="A3" r:id="rId1" display="https://www.electoralcommission.org.uk/guidance-candidates-and-agents-senedd-elections/after-election/deadlines-individual-candidates" xr:uid="{BBE8C960-3904-4B86-8849-EC578A0C6FE4}"/>
    <hyperlink ref="A3:G3" r:id="rId2" display="electoralcommission.org.uk/cy/etholiadau-senedd-cymru-terfynau-amser" xr:uid="{080AACED-C446-4EE1-86B7-03153C0C1C3C}"/>
  </hyperlinks>
  <pageMargins left="0.7" right="0.7" top="0.75" bottom="0.75" header="0.3" footer="0.3"/>
  <pageSetup paperSize="9" scale="62" orientation="landscape" r:id="rId3"/>
  <headerFooter>
    <oddHeader>&amp;C&amp;G</oddHeader>
    <oddFooter>&amp;RPage &amp;P of &amp;N</oddFooter>
  </headerFooter>
  <legacyDrawingHF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6769C07-94DB-4C1A-A183-DA45DB1F0494}">
          <x14:formula1>
            <xm:f>'Taliadau a wnaed'!$K$5:$K$10</xm:f>
          </x14:formula1>
          <xm:sqref>C5:C16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19"/>
  <sheetViews>
    <sheetView view="pageLayout" zoomScaleNormal="100" workbookViewId="0">
      <selection activeCell="B4" sqref="B4"/>
    </sheetView>
  </sheetViews>
  <sheetFormatPr defaultColWidth="8.84375" defaultRowHeight="12.45" x14ac:dyDescent="0.3"/>
  <cols>
    <col min="1" max="1" width="63.69140625" customWidth="1"/>
    <col min="2" max="2" width="62.23046875" style="6" customWidth="1"/>
    <col min="3" max="4" width="19" style="6" customWidth="1"/>
    <col min="5" max="6" width="19" style="5" customWidth="1"/>
  </cols>
  <sheetData>
    <row r="1" spans="1:16" ht="23.15" customHeight="1" x14ac:dyDescent="0.35">
      <c r="A1" s="209" t="s">
        <v>150</v>
      </c>
      <c r="B1" s="10"/>
      <c r="C1" s="10"/>
      <c r="D1" s="10"/>
      <c r="E1" s="11"/>
      <c r="F1" s="12"/>
      <c r="P1" s="1"/>
    </row>
    <row r="2" spans="1:16" s="1" customFormat="1" ht="20.149999999999999" customHeight="1" x14ac:dyDescent="0.35">
      <c r="A2" s="368" t="s">
        <v>151</v>
      </c>
      <c r="B2" s="368"/>
      <c r="C2" s="368"/>
      <c r="D2" s="368"/>
      <c r="E2" s="368"/>
      <c r="F2" s="380"/>
    </row>
    <row r="3" spans="1:16" s="212" customFormat="1" ht="21" customHeight="1" x14ac:dyDescent="0.4">
      <c r="A3" s="378" t="s">
        <v>152</v>
      </c>
      <c r="B3" s="378"/>
      <c r="C3" s="378"/>
      <c r="D3" s="378"/>
      <c r="E3" s="378"/>
      <c r="F3" s="379"/>
    </row>
    <row r="4" spans="1:16" ht="56.15" customHeight="1" x14ac:dyDescent="0.3">
      <c r="A4" s="20" t="s">
        <v>112</v>
      </c>
      <c r="B4" s="21" t="s">
        <v>153</v>
      </c>
      <c r="C4" s="21" t="s">
        <v>154</v>
      </c>
      <c r="D4" s="21" t="s">
        <v>155</v>
      </c>
      <c r="E4" s="21" t="s">
        <v>156</v>
      </c>
      <c r="F4" s="21" t="s">
        <v>145</v>
      </c>
    </row>
    <row r="5" spans="1:16" s="32" customFormat="1" ht="15" x14ac:dyDescent="0.3">
      <c r="A5" s="85" t="s">
        <v>208</v>
      </c>
      <c r="B5" s="252" t="s">
        <v>209</v>
      </c>
      <c r="C5" s="121">
        <v>46078</v>
      </c>
      <c r="D5" s="121">
        <v>46078</v>
      </c>
      <c r="E5" s="121">
        <v>46078</v>
      </c>
      <c r="F5" s="253">
        <v>90</v>
      </c>
    </row>
    <row r="6" spans="1:16" s="32" customFormat="1" ht="15" x14ac:dyDescent="0.3">
      <c r="A6" s="50" t="s">
        <v>207</v>
      </c>
      <c r="B6" s="122" t="s">
        <v>210</v>
      </c>
      <c r="C6" s="122">
        <v>46144</v>
      </c>
      <c r="D6" s="122">
        <v>46144</v>
      </c>
      <c r="E6" s="122">
        <v>46144</v>
      </c>
      <c r="F6" s="91">
        <v>25</v>
      </c>
    </row>
    <row r="7" spans="1:16" s="32" customFormat="1" ht="15" x14ac:dyDescent="0.3">
      <c r="A7" s="50" t="s">
        <v>207</v>
      </c>
      <c r="B7" s="122" t="s">
        <v>210</v>
      </c>
      <c r="C7" s="122">
        <v>46146</v>
      </c>
      <c r="D7" s="122">
        <v>46146</v>
      </c>
      <c r="E7" s="122">
        <v>46146</v>
      </c>
      <c r="F7" s="91">
        <v>26</v>
      </c>
    </row>
    <row r="8" spans="1:16" s="32" customFormat="1" ht="15" x14ac:dyDescent="0.3">
      <c r="A8" s="50"/>
      <c r="B8" s="122"/>
      <c r="C8" s="122"/>
      <c r="D8" s="122"/>
      <c r="E8" s="122"/>
      <c r="F8" s="91"/>
    </row>
    <row r="9" spans="1:16" s="32" customFormat="1" ht="15" x14ac:dyDescent="0.3">
      <c r="A9" s="50"/>
      <c r="B9" s="122"/>
      <c r="C9" s="122"/>
      <c r="D9" s="122"/>
      <c r="E9" s="122"/>
      <c r="F9" s="91"/>
    </row>
    <row r="10" spans="1:16" s="32" customFormat="1" ht="15" x14ac:dyDescent="0.3">
      <c r="A10" s="50"/>
      <c r="B10" s="122"/>
      <c r="C10" s="122"/>
      <c r="D10" s="122"/>
      <c r="E10" s="122"/>
      <c r="F10" s="91"/>
    </row>
    <row r="11" spans="1:16" s="32" customFormat="1" ht="15" x14ac:dyDescent="0.3">
      <c r="A11" s="50"/>
      <c r="B11" s="122"/>
      <c r="C11" s="122"/>
      <c r="D11" s="122"/>
      <c r="E11" s="122"/>
      <c r="F11" s="91"/>
    </row>
    <row r="12" spans="1:16" s="32" customFormat="1" ht="15" x14ac:dyDescent="0.3">
      <c r="A12" s="50"/>
      <c r="B12" s="122"/>
      <c r="C12" s="122"/>
      <c r="D12" s="122"/>
      <c r="E12" s="122"/>
      <c r="F12" s="91"/>
    </row>
    <row r="13" spans="1:16" s="32" customFormat="1" ht="15" x14ac:dyDescent="0.3">
      <c r="A13" s="50"/>
      <c r="B13" s="122"/>
      <c r="C13" s="122"/>
      <c r="D13" s="122"/>
      <c r="E13" s="122"/>
      <c r="F13" s="91"/>
    </row>
    <row r="14" spans="1:16" s="32" customFormat="1" ht="15" x14ac:dyDescent="0.3">
      <c r="A14" s="50"/>
      <c r="B14" s="122"/>
      <c r="C14" s="122"/>
      <c r="D14" s="122"/>
      <c r="E14" s="122"/>
      <c r="F14" s="91"/>
    </row>
    <row r="15" spans="1:16" s="32" customFormat="1" ht="15" x14ac:dyDescent="0.3">
      <c r="A15" s="50"/>
      <c r="B15" s="122"/>
      <c r="C15" s="122"/>
      <c r="D15" s="122"/>
      <c r="E15" s="122"/>
      <c r="F15" s="91"/>
    </row>
    <row r="16" spans="1:16" s="32" customFormat="1" ht="15" x14ac:dyDescent="0.3">
      <c r="A16" s="50"/>
      <c r="B16" s="122"/>
      <c r="C16" s="122"/>
      <c r="D16" s="122"/>
      <c r="E16" s="122"/>
      <c r="F16" s="91"/>
    </row>
    <row r="17" spans="1:6" s="32" customFormat="1" ht="15" x14ac:dyDescent="0.3">
      <c r="A17" s="123"/>
      <c r="B17" s="124"/>
      <c r="C17" s="124"/>
      <c r="D17" s="124"/>
      <c r="E17" s="124"/>
      <c r="F17" s="125"/>
    </row>
    <row r="18" spans="1:6" ht="16.3" x14ac:dyDescent="0.4">
      <c r="A18" s="13"/>
      <c r="B18" s="13"/>
      <c r="C18" s="13"/>
      <c r="D18" s="13"/>
      <c r="E18" s="13"/>
      <c r="F18" s="55"/>
    </row>
    <row r="19" spans="1:6" s="3" customFormat="1" ht="20.149999999999999" customHeight="1" x14ac:dyDescent="0.4">
      <c r="A19" s="8"/>
      <c r="B19" s="13"/>
      <c r="C19" s="13"/>
      <c r="D19" s="13"/>
      <c r="E19" s="42" t="s">
        <v>157</v>
      </c>
      <c r="F19" s="56">
        <f>SUM(F5:F18)</f>
        <v>141</v>
      </c>
    </row>
  </sheetData>
  <sheetProtection sheet="1" insertRows="0"/>
  <mergeCells count="2">
    <mergeCell ref="A3:F3"/>
    <mergeCell ref="A2:F2"/>
  </mergeCells>
  <hyperlinks>
    <hyperlink ref="A3" r:id="rId1" display="electoralcommission.org.uk/cy/canllawiau-i-ymgeiswyr-ac-asiantau-yn-etholiadaur-senedd/gwariant-ar-gyfer-ymgeiswyr-unigol/treuliau-personol" xr:uid="{4A9878B5-281B-480F-A236-B2408F211DA1}"/>
    <hyperlink ref="A3:F3" r:id="rId2" display="electoralcommission.org.uk/cy/etholiadau-senedd-cymru-treuliau-personol" xr:uid="{16CEB0D7-FA0E-45E4-A9B2-BF102D252B23}"/>
  </hyperlinks>
  <pageMargins left="0.75" right="0.75" top="1" bottom="1" header="0.5" footer="0.5"/>
  <pageSetup paperSize="9" scale="65" orientation="landscape" r:id="rId3"/>
  <headerFooter alignWithMargins="0">
    <oddHeader>&amp;C&amp;G</oddHeader>
    <oddFooter>&amp;R&amp;"System Font,Regular"&amp;K000000Page &amp;P of &amp;N</oddFooter>
  </headerFooter>
  <legacyDrawingHF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A3856-4ACA-4B97-A300-71F15309B061}">
  <dimension ref="A1:H36"/>
  <sheetViews>
    <sheetView view="pageLayout" zoomScaleNormal="100" workbookViewId="0">
      <selection activeCell="B11" sqref="B11"/>
    </sheetView>
  </sheetViews>
  <sheetFormatPr defaultColWidth="8.84375" defaultRowHeight="12.45" x14ac:dyDescent="0.3"/>
  <cols>
    <col min="1" max="1" width="33.15234375" customWidth="1"/>
    <col min="2" max="2" width="35.3828125" customWidth="1"/>
    <col min="3" max="3" width="19.69140625" customWidth="1"/>
    <col min="4" max="4" width="21.23046875" customWidth="1"/>
    <col min="5" max="5" width="23.23046875" customWidth="1"/>
    <col min="6" max="6" width="29.23046875" customWidth="1"/>
    <col min="7" max="7" width="26.69140625" customWidth="1"/>
    <col min="8" max="8" width="18.84375" customWidth="1"/>
  </cols>
  <sheetData>
    <row r="1" spans="1:8" ht="20.149999999999999" customHeight="1" x14ac:dyDescent="0.3">
      <c r="A1" s="210" t="s">
        <v>158</v>
      </c>
      <c r="B1" s="30"/>
      <c r="C1" s="30"/>
      <c r="D1" s="30"/>
      <c r="E1" s="30"/>
      <c r="F1" s="30"/>
      <c r="G1" s="30"/>
      <c r="H1" s="44"/>
    </row>
    <row r="2" spans="1:8" s="45" customFormat="1" ht="19" customHeight="1" x14ac:dyDescent="0.3">
      <c r="A2" s="381" t="s">
        <v>159</v>
      </c>
      <c r="B2" s="382"/>
      <c r="C2" s="382"/>
      <c r="D2" s="382"/>
      <c r="E2" s="382"/>
      <c r="F2" s="382"/>
      <c r="G2" s="382"/>
      <c r="H2" s="383"/>
    </row>
    <row r="3" spans="1:8" s="215" customFormat="1" ht="20.149999999999999" customHeight="1" x14ac:dyDescent="0.4">
      <c r="A3" s="384" t="s">
        <v>160</v>
      </c>
      <c r="B3" s="370"/>
      <c r="C3" s="370"/>
      <c r="D3" s="370"/>
      <c r="E3" s="370"/>
      <c r="F3" s="370"/>
      <c r="G3" s="370"/>
      <c r="H3" s="385"/>
    </row>
    <row r="4" spans="1:8" s="3" customFormat="1" ht="23.7" customHeight="1" x14ac:dyDescent="0.4">
      <c r="A4" s="386" t="s">
        <v>161</v>
      </c>
      <c r="B4" s="387"/>
      <c r="C4" s="387"/>
      <c r="D4" s="387"/>
      <c r="E4" s="387"/>
      <c r="F4" s="387"/>
      <c r="G4" s="387"/>
      <c r="H4" s="388"/>
    </row>
    <row r="5" spans="1:8" s="22" customFormat="1" ht="34.5" customHeight="1" x14ac:dyDescent="0.3">
      <c r="A5" s="46" t="s">
        <v>162</v>
      </c>
      <c r="B5" s="47" t="s">
        <v>163</v>
      </c>
      <c r="C5" s="47" t="s">
        <v>164</v>
      </c>
      <c r="D5" s="48" t="s">
        <v>165</v>
      </c>
      <c r="E5" s="46" t="s">
        <v>166</v>
      </c>
      <c r="F5" s="47" t="s">
        <v>167</v>
      </c>
      <c r="G5" s="49" t="s">
        <v>168</v>
      </c>
      <c r="H5" s="47" t="s">
        <v>169</v>
      </c>
    </row>
    <row r="6" spans="1:8" s="32" customFormat="1" ht="30" x14ac:dyDescent="0.3">
      <c r="A6" s="50" t="s">
        <v>211</v>
      </c>
      <c r="B6" s="50" t="s">
        <v>212</v>
      </c>
      <c r="C6" s="50" t="s">
        <v>170</v>
      </c>
      <c r="D6" s="126" t="s">
        <v>217</v>
      </c>
      <c r="E6" s="122">
        <v>46136</v>
      </c>
      <c r="F6" s="122">
        <v>46136</v>
      </c>
      <c r="G6" s="127" t="s">
        <v>206</v>
      </c>
      <c r="H6" s="91">
        <v>800</v>
      </c>
    </row>
    <row r="7" spans="1:8" s="32" customFormat="1" ht="15" x14ac:dyDescent="0.3">
      <c r="A7" s="50"/>
      <c r="B7" s="50"/>
      <c r="C7" s="50"/>
      <c r="D7" s="126"/>
      <c r="E7" s="246"/>
      <c r="F7" s="246"/>
      <c r="G7" s="127"/>
      <c r="H7" s="91"/>
    </row>
    <row r="8" spans="1:8" s="32" customFormat="1" ht="15" x14ac:dyDescent="0.3">
      <c r="A8" s="50"/>
      <c r="B8" s="50"/>
      <c r="C8" s="50"/>
      <c r="D8" s="126"/>
      <c r="E8" s="88"/>
      <c r="F8" s="88"/>
      <c r="G8" s="127"/>
      <c r="H8" s="91"/>
    </row>
    <row r="9" spans="1:8" s="32" customFormat="1" ht="15" x14ac:dyDescent="0.3">
      <c r="A9" s="50"/>
      <c r="B9" s="50"/>
      <c r="C9" s="50"/>
      <c r="D9" s="126"/>
      <c r="E9" s="88"/>
      <c r="F9" s="88"/>
      <c r="G9" s="127"/>
      <c r="H9" s="91"/>
    </row>
    <row r="10" spans="1:8" s="32" customFormat="1" ht="15" x14ac:dyDescent="0.3">
      <c r="A10" s="50"/>
      <c r="B10" s="50"/>
      <c r="C10" s="50"/>
      <c r="D10" s="126"/>
      <c r="E10" s="88"/>
      <c r="F10" s="88"/>
      <c r="G10" s="127"/>
      <c r="H10" s="91"/>
    </row>
    <row r="11" spans="1:8" s="32" customFormat="1" ht="15" x14ac:dyDescent="0.3">
      <c r="A11" s="50"/>
      <c r="B11" s="50"/>
      <c r="C11" s="50"/>
      <c r="D11" s="126"/>
      <c r="E11" s="88"/>
      <c r="F11" s="88"/>
      <c r="G11" s="127"/>
      <c r="H11" s="91"/>
    </row>
    <row r="12" spans="1:8" s="32" customFormat="1" ht="15" x14ac:dyDescent="0.3">
      <c r="A12" s="50"/>
      <c r="B12" s="50"/>
      <c r="C12" s="50"/>
      <c r="D12" s="126"/>
      <c r="E12" s="88"/>
      <c r="F12" s="88"/>
      <c r="G12" s="127"/>
      <c r="H12" s="91"/>
    </row>
    <row r="13" spans="1:8" s="32" customFormat="1" ht="15" x14ac:dyDescent="0.3">
      <c r="A13" s="50"/>
      <c r="B13" s="50"/>
      <c r="C13" s="50"/>
      <c r="D13" s="126"/>
      <c r="E13" s="88"/>
      <c r="F13" s="88"/>
      <c r="G13" s="127"/>
      <c r="H13" s="91"/>
    </row>
    <row r="14" spans="1:8" s="32" customFormat="1" ht="15" x14ac:dyDescent="0.3">
      <c r="A14" s="50"/>
      <c r="B14" s="50"/>
      <c r="C14" s="50"/>
      <c r="D14" s="126"/>
      <c r="E14" s="88"/>
      <c r="F14" s="88"/>
      <c r="G14" s="127"/>
      <c r="H14" s="91"/>
    </row>
    <row r="15" spans="1:8" s="32" customFormat="1" ht="15" x14ac:dyDescent="0.3">
      <c r="A15" s="50"/>
      <c r="B15" s="50"/>
      <c r="C15" s="50"/>
      <c r="D15" s="126"/>
      <c r="E15" s="88"/>
      <c r="F15" s="88"/>
      <c r="G15" s="127"/>
      <c r="H15" s="91"/>
    </row>
    <row r="16" spans="1:8" s="32" customFormat="1" ht="15" x14ac:dyDescent="0.3">
      <c r="A16" s="50"/>
      <c r="B16" s="50"/>
      <c r="C16" s="50"/>
      <c r="D16" s="126"/>
      <c r="E16" s="88"/>
      <c r="F16" s="88"/>
      <c r="G16" s="127"/>
      <c r="H16" s="91"/>
    </row>
    <row r="17" spans="1:8" s="32" customFormat="1" ht="15" x14ac:dyDescent="0.3">
      <c r="A17" s="50"/>
      <c r="B17" s="50"/>
      <c r="C17" s="50"/>
      <c r="D17" s="126"/>
      <c r="E17" s="88"/>
      <c r="F17" s="88"/>
      <c r="G17" s="127"/>
      <c r="H17" s="91"/>
    </row>
    <row r="18" spans="1:8" s="32" customFormat="1" ht="15" x14ac:dyDescent="0.3">
      <c r="A18" s="50"/>
      <c r="B18" s="50"/>
      <c r="C18" s="50"/>
      <c r="D18" s="126"/>
      <c r="E18" s="88"/>
      <c r="F18" s="88"/>
      <c r="G18" s="127"/>
      <c r="H18" s="91"/>
    </row>
    <row r="19" spans="1:8" s="32" customFormat="1" ht="15" x14ac:dyDescent="0.3">
      <c r="A19" s="50"/>
      <c r="B19" s="50"/>
      <c r="C19" s="50"/>
      <c r="D19" s="126"/>
      <c r="E19" s="88"/>
      <c r="F19" s="88"/>
      <c r="G19" s="127"/>
      <c r="H19" s="91"/>
    </row>
    <row r="20" spans="1:8" ht="16.3" x14ac:dyDescent="0.4">
      <c r="A20" s="14"/>
      <c r="B20" s="14"/>
      <c r="C20" s="14"/>
      <c r="D20" s="14"/>
      <c r="E20" s="14"/>
      <c r="F20" s="14"/>
      <c r="G20" s="14"/>
      <c r="H20" s="57"/>
    </row>
    <row r="21" spans="1:8" ht="20.149999999999999" customHeight="1" x14ac:dyDescent="0.4">
      <c r="A21" s="14"/>
      <c r="B21" s="14"/>
      <c r="C21" s="14"/>
      <c r="D21" s="14"/>
      <c r="E21" s="14"/>
      <c r="F21" s="14"/>
      <c r="G21" s="43" t="s">
        <v>157</v>
      </c>
      <c r="H21" s="58">
        <f>SUM(H6:H20)</f>
        <v>800</v>
      </c>
    </row>
    <row r="28" spans="1:8" ht="15" hidden="1" x14ac:dyDescent="0.3">
      <c r="A28" s="32" t="s">
        <v>171</v>
      </c>
    </row>
    <row r="29" spans="1:8" ht="15" hidden="1" x14ac:dyDescent="0.3">
      <c r="A29" s="32" t="s">
        <v>172</v>
      </c>
    </row>
    <row r="30" spans="1:8" ht="15" hidden="1" x14ac:dyDescent="0.3">
      <c r="A30" s="32" t="s">
        <v>170</v>
      </c>
    </row>
    <row r="31" spans="1:8" ht="15" hidden="1" x14ac:dyDescent="0.3">
      <c r="A31" s="32" t="s">
        <v>173</v>
      </c>
    </row>
    <row r="32" spans="1:8" ht="15" hidden="1" x14ac:dyDescent="0.3">
      <c r="A32" s="32" t="s">
        <v>174</v>
      </c>
    </row>
    <row r="33" spans="1:1" ht="15" hidden="1" x14ac:dyDescent="0.3">
      <c r="A33" s="32" t="s">
        <v>175</v>
      </c>
    </row>
    <row r="34" spans="1:1" ht="15" hidden="1" x14ac:dyDescent="0.3">
      <c r="A34" s="32" t="s">
        <v>176</v>
      </c>
    </row>
    <row r="35" spans="1:1" ht="15" hidden="1" x14ac:dyDescent="0.3">
      <c r="A35" s="32" t="s">
        <v>177</v>
      </c>
    </row>
    <row r="36" spans="1:1" ht="15" hidden="1" x14ac:dyDescent="0.3">
      <c r="A36" s="32" t="s">
        <v>178</v>
      </c>
    </row>
  </sheetData>
  <sheetProtection sheet="1" insertRows="0"/>
  <mergeCells count="3">
    <mergeCell ref="A2:H2"/>
    <mergeCell ref="A3:H3"/>
    <mergeCell ref="A4:H4"/>
  </mergeCells>
  <dataValidations count="2">
    <dataValidation type="list" allowBlank="1" showInputMessage="1" showErrorMessage="1" sqref="C20" xr:uid="{97570438-9322-4AC5-A06D-18C629866848}">
      <formula1>"Individual, Political Party, Company, Trade Union, Building Society, Limited Liability Partnership, Friendly Society, Unincorporated Association, Trust"</formula1>
    </dataValidation>
    <dataValidation type="list" allowBlank="1" showInputMessage="1" showErrorMessage="1" sqref="C6:C19" xr:uid="{8F09E7BF-955B-4FCC-B04D-40D0D5A5FA94}">
      <formula1>$A$28:$A$36</formula1>
    </dataValidation>
  </dataValidations>
  <hyperlinks>
    <hyperlink ref="A3" r:id="rId1" display="https://www.electoralcommission.org.uk/Senedd-elections-accepting-donations" xr:uid="{2CA98208-C20C-D54E-8CE1-813350BC1C5B}"/>
    <hyperlink ref="A3:H3" r:id="rId2" display="electoralcommission.org.uk/cy/etholiadau-senedd-cymru-derbyn-rhoddion" xr:uid="{0AFE8F24-0CC7-4D6A-A652-C88D9BFFE557}"/>
  </hyperlinks>
  <pageMargins left="0.7" right="0.7" top="0.75" bottom="0.75" header="0.3" footer="0.3"/>
  <pageSetup paperSize="9" scale="62" orientation="landscape" r:id="rId3"/>
  <headerFooter>
    <oddHeader>&amp;C&amp;G</oddHeader>
    <oddFooter>&amp;RPage &amp;P of &amp;N</oddFooter>
  </headerFooter>
  <legacyDrawing r:id="rId4"/>
  <legacyDrawingHF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p o 0 H W f Y S c a i m A A A A 9 g A A A B I A H A B D b 2 5 m a W c v U G F j a 2 F n Z S 5 4 b W w g o h g A K K A U A A A A A A A A A A A A A A A A A A A A A A A A A A A A h Y 8 x D o I w G I W v Q r r T l h K j I T 8 l 0 c F F E h M T 4 9 q U C o 1 Q D C 2 W u z l 4 J K 8 g R l E 3 x / e 9 b 3 j v f r 1 B N j R 1 c F G d 1 a 1 J U Y Q p C p S R b a F N m a L e H c M F y j h s h T y J U g W j b G w y 2 C J F l X P n h B D v P f Y x b r u S M E o j c s g 3 O 1 m p R q C P r P / L o T b W C S M V 4 r B / j e E M R z H F M z b H F M g E I d f m K 7 B x 7 7 P 9 g b D q a 9 d 3 i i s T r p d A p g j k / Y E / A F B L A w Q U A A I A C A C m j Q d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p o 0 H W S i K R 7 g O A A A A E Q A A A B M A H A B G b 3 J t d W x h c y 9 T Z W N 0 a W 9 u M S 5 t I K I Y A C i g F A A A A A A A A A A A A A A A A A A A A A A A A A A A A C t O T S 7 J z M 9 T C I b Q h t Y A U E s B A i 0 A F A A C A A g A p o 0 H W f Y S c a i m A A A A 9 g A A A B I A A A A A A A A A A A A A A A A A A A A A A E N v b m Z p Z y 9 Q Y W N r Y W d l L n h t b F B L A Q I t A B Q A A g A I A K a N B 1 k P y u m r p A A A A O k A A A A T A A A A A A A A A A A A A A A A A P I A A A B b Q 2 9 u d G V u d F 9 U e X B l c 1 0 u e G 1 s U E s B A i 0 A F A A C A A g A p o 0 H W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L s W 4 L o d T l J H l 5 x G a H K M p j 0 A A A A A A g A A A A A A A 2 Y A A M A A A A A Q A A A A y + o p P L M F p 9 i A 6 1 Y F R A o K e w A A A A A E g A A A o A A A A B A A A A C S i b G / F + J h 7 s F x y N j x r D U 1 U A A A A K j l 2 W V b v 6 p M P z T P i O / W u B q 8 D x Z S L I A P Q t 6 n 8 u m S / h M C 5 9 X d N Z b Y t K 2 2 A m u j g R I x t D c V j C 1 b f e / K f d 7 D P G L 9 B B a i v E Y Q m i t 5 U U + / B o i u V H 4 k F A A A A J 0 c W U g 1 n G i q 4 i 1 W n 0 P b X 1 v u / O G 6 < / D a t a M a s h u p > 
</file>

<file path=customXml/item2.xml><?xml version="1.0" encoding="utf-8"?>
<LongProperties xmlns="http://schemas.microsoft.com/office/2006/metadata/longProperties">
  <LongProp xmlns="" name="TaxCatchAll"><![CDATA[208;#2014|617f0b36-e4a3-41f9-b91a-15e24c883e6d;#801;#Official|77462fb2-11a1-4cd5-8628-4e6081b9477e;#12;#Party and election finance|b7407076-d1a0-4de2-a680-db5dac1f6237;#2;#UK wide|6834a7d2-fb91-47b3-99a3-3181df52306f;#1;#All staff|1a1e0e6e-8d96-4235-ac5f-9f1dcc3600b0]]></LongProp>
</LongProperti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fa7f51b-544c-4586-96be-7df2298ed161">
      <Value>100</Value>
      <Value>81</Value>
      <Value>149</Value>
      <Value>85</Value>
      <Value>91</Value>
    </TaxCatchAll>
    <lcf76f155ced4ddcb4097134ff3c332f xmlns="6c64ee59-32a2-4235-8283-50fc3575af5d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DF491024932B4387A1407D979730A9" ma:contentTypeVersion="18" ma:contentTypeDescription="Create a new document." ma:contentTypeScope="" ma:versionID="0d30bc450cb79b2313ee5a6a2b8e0562">
  <xsd:schema xmlns:xsd="http://www.w3.org/2001/XMLSchema" xmlns:xs="http://www.w3.org/2001/XMLSchema" xmlns:p="http://schemas.microsoft.com/office/2006/metadata/properties" xmlns:ns2="6c64ee59-32a2-4235-8283-50fc3575af5d" xmlns:ns3="efa7f51b-544c-4586-96be-7df2298ed161" targetNamespace="http://schemas.microsoft.com/office/2006/metadata/properties" ma:root="true" ma:fieldsID="7978b4f0e0757f1b73ad1b1ce41b2507" ns2:_="" ns3:_="">
    <xsd:import namespace="6c64ee59-32a2-4235-8283-50fc3575af5d"/>
    <xsd:import namespace="efa7f51b-544c-4586-96be-7df2298ed1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64ee59-32a2-4235-8283-50fc3575af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c0fde62-7cba-4014-acb1-76457a6730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a7f51b-544c-4586-96be-7df2298ed16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cd8271a-32e2-433d-ba02-3d0de60d960d}" ma:internalName="TaxCatchAll" ma:showField="CatchAllData" ma:web="efa7f51b-544c-4586-96be-7df2298ed1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D3E012D6-F5AE-49D5-B3A5-60FB282F9442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8A446B41-E71C-43D7-AA54-A26F9C3BC8BC}">
  <ds:schemaRefs>
    <ds:schemaRef ds:uri="http://schemas.microsoft.com/office/2006/metadata/longProperties"/>
    <ds:schemaRef ds:uri=""/>
  </ds:schemaRefs>
</ds:datastoreItem>
</file>

<file path=customXml/itemProps3.xml><?xml version="1.0" encoding="utf-8"?>
<ds:datastoreItem xmlns:ds="http://schemas.openxmlformats.org/officeDocument/2006/customXml" ds:itemID="{6EA2000D-0C45-471C-9C4A-3FDAE80A9BAA}">
  <ds:schemaRefs>
    <ds:schemaRef ds:uri="6c64ee59-32a2-4235-8283-50fc3575af5d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efa7f51b-544c-4586-96be-7df2298ed161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31ED5E17-4148-40F1-A0A2-B393008222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64ee59-32a2-4235-8283-50fc3575af5d"/>
    <ds:schemaRef ds:uri="efa7f51b-544c-4586-96be-7df2298ed1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7E29F90A-94CB-4BC2-B9F7-B95D32CC2DE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3ffaa85-ba95-4afe-83f8-bec1204ec961}" enabled="0" method="" siteId="{23ffaa85-ba95-4afe-83f8-bec1204ec96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18</vt:i4>
      </vt:variant>
    </vt:vector>
  </HeadingPairs>
  <TitlesOfParts>
    <vt:vector size="29" baseType="lpstr">
      <vt:lpstr>Cwblhau'r ffurflen</vt:lpstr>
      <vt:lpstr>Prif ffurflen</vt:lpstr>
      <vt:lpstr>Taliadau a wnaed</vt:lpstr>
      <vt:lpstr>Gwariant tybiannol</vt:lpstr>
      <vt:lpstr>Gwariant arall a awdurdodwyd</vt:lpstr>
      <vt:lpstr>Anfonebau heb eu derbyn</vt:lpstr>
      <vt:lpstr>Taliadau heb eu gwneud</vt:lpstr>
      <vt:lpstr>Treuliau personol</vt:lpstr>
      <vt:lpstr>Rhoddion a ganiateir</vt:lpstr>
      <vt:lpstr>Rhoddion nas caniateir</vt:lpstr>
      <vt:lpstr>Lists</vt:lpstr>
      <vt:lpstr>'Anfonebau heb eu derbyn'!Print_Area</vt:lpstr>
      <vt:lpstr>'Cwblhau''r ffurflen'!Print_Area</vt:lpstr>
      <vt:lpstr>'Gwariant arall a awdurdodwyd'!Print_Area</vt:lpstr>
      <vt:lpstr>'Gwariant tybiannol'!Print_Area</vt:lpstr>
      <vt:lpstr>'Prif ffurflen'!Print_Area</vt:lpstr>
      <vt:lpstr>'Rhoddion a ganiateir'!Print_Area</vt:lpstr>
      <vt:lpstr>'Rhoddion nas caniateir'!Print_Area</vt:lpstr>
      <vt:lpstr>'Taliadau a wnaed'!Print_Area</vt:lpstr>
      <vt:lpstr>'Taliadau heb eu gwneud'!Print_Area</vt:lpstr>
      <vt:lpstr>'Treuliau personol'!Print_Area</vt:lpstr>
      <vt:lpstr>'Anfonebau heb eu derbyn'!Print_Titles</vt:lpstr>
      <vt:lpstr>'Gwariant arall a awdurdodwyd'!Print_Titles</vt:lpstr>
      <vt:lpstr>'Gwariant tybiannol'!Print_Titles</vt:lpstr>
      <vt:lpstr>'Rhoddion a ganiateir'!Print_Titles</vt:lpstr>
      <vt:lpstr>'Rhoddion nas caniateir'!Print_Titles</vt:lpstr>
      <vt:lpstr>'Taliadau a wnaed'!Print_Titles</vt:lpstr>
      <vt:lpstr>'Taliadau heb eu gwneud'!Print_Titles</vt:lpstr>
      <vt:lpstr>'Treuliau personol'!Print_Titles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2024-07-30T09:35:55Z</dcterms:created>
  <dcterms:modified xsi:type="dcterms:W3CDTF">2026-05-12T13:10:24Z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0x010100E1DF491024932B4387A1407D979730A9</vt:lpwstr>
  </property>
  <property fmtid="{D5CDD505-2E9C-101B-9397-08002B2CF9AE}" pid="3" name="Area">
    <vt:lpwstr>91;#Wales|067e2ff8-581f-4d30-81c0-e3b3fe8fc8a2</vt:lpwstr>
  </property>
  <property fmtid="{D5CDD505-2E9C-101B-9397-08002B2CF9AE}" pid="4" name="_dlc_DocIdItemGuid">
    <vt:lpwstr>2e2ad456-bfd5-49df-b517-afb2c62d8309</vt:lpwstr>
  </property>
  <property fmtid="{D5CDD505-2E9C-101B-9397-08002B2CF9AE}" pid="5" name="Language">
    <vt:lpwstr>85;#Welsh|dbe16d4b-5822-448c-a507-1aca19780599</vt:lpwstr>
  </property>
  <property fmtid="{D5CDD505-2E9C-101B-9397-08002B2CF9AE}" pid="6" name="MediaServiceImageTags">
    <vt:lpwstr/>
  </property>
  <property fmtid="{D5CDD505-2E9C-101B-9397-08002B2CF9AE}" pid="7" name="Audience">
    <vt:lpwstr>149;#Candidate and Agent|2d643786-cec7-493d-b648-efd024d3beba</vt:lpwstr>
  </property>
  <property fmtid="{D5CDD505-2E9C-101B-9397-08002B2CF9AE}" pid="8" name="Event / circumstance">
    <vt:lpwstr>81;#Senedd|4932be8b-116f-4624-84a2-9e04dce34ffe;#100;#Spending Return|fec22230-5816-4397-b39c-8dc627aeff5e</vt:lpwstr>
  </property>
  <property fmtid="{D5CDD505-2E9C-101B-9397-08002B2CF9AE}" pid="9" name="Event_x0020__x002f__x0020_circumstance">
    <vt:lpwstr>81;#Senedd|4932be8b-116f-4624-84a2-9e04dce34ffe;#100;#Spending Return|fec22230-5816-4397-b39c-8dc627aeff5e</vt:lpwstr>
  </property>
</Properties>
</file>