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DA60CD6B-F612-45C3-88ED-1CE082A64913}" xr6:coauthVersionLast="47" xr6:coauthVersionMax="47" xr10:uidLastSave="{00000000-0000-0000-0000-000000000000}"/>
  <bookViews>
    <workbookView xWindow="-103" yWindow="-103" windowWidth="22149" windowHeight="13200" activeTab="1" xr2:uid="{00000000-000D-0000-FFFF-FFFF00000000}"/>
  </bookViews>
  <sheets>
    <sheet name="Completing the return" sheetId="26" r:id="rId1"/>
    <sheet name="Main form" sheetId="17" r:id="rId2"/>
    <sheet name="Payments made" sheetId="21" r:id="rId3"/>
    <sheet name="Notional spending" sheetId="22" r:id="rId4"/>
    <sheet name="Other authorised spending" sheetId="20" r:id="rId5"/>
    <sheet name="Invoices not received" sheetId="9" r:id="rId6"/>
    <sheet name="Payments not made" sheetId="16" r:id="rId7"/>
    <sheet name="Personal expenses" sheetId="11" r:id="rId8"/>
    <sheet name="Permissible donations" sheetId="23" r:id="rId9"/>
    <sheet name="Impermissible donations" sheetId="24" r:id="rId10"/>
    <sheet name="Lists" sheetId="25" state="hidden" r:id="rId11"/>
  </sheets>
  <definedNames>
    <definedName name="_xlnm.Print_Area" localSheetId="0">'Completing the return'!$A$1:$O$42</definedName>
    <definedName name="_xlnm.Print_Area" localSheetId="9">'Impermissible donations'!$A$1:$G$20</definedName>
    <definedName name="_xlnm.Print_Area" localSheetId="5">'Invoices not received'!$A$1:$G$18</definedName>
    <definedName name="_xlnm.Print_Area" localSheetId="1">'Main form'!$A$1:$P$92</definedName>
    <definedName name="_xlnm.Print_Area" localSheetId="3">'Notional spending'!$A$1:$F$22</definedName>
    <definedName name="_xlnm.Print_Area" localSheetId="4">'Other authorised spending'!$A$1:$F$21</definedName>
    <definedName name="_xlnm.Print_Area" localSheetId="2">'Payments made'!$A$1:$I$22</definedName>
    <definedName name="_xlnm.Print_Area" localSheetId="6">'Payments not made'!$A$1:$G$18</definedName>
    <definedName name="_xlnm.Print_Area" localSheetId="8">'Permissible donations'!$A$1:$H$21</definedName>
    <definedName name="_xlnm.Print_Area" localSheetId="7">'Personal expenses'!$A$1:$F$19</definedName>
    <definedName name="_xlnm.Print_Titles" localSheetId="9">'Impermissible donations'!$1:$5</definedName>
    <definedName name="_xlnm.Print_Titles" localSheetId="5">'Invoices not received'!$1:$4</definedName>
    <definedName name="_xlnm.Print_Titles" localSheetId="3">'Notional spending'!$1:$5</definedName>
    <definedName name="_xlnm.Print_Titles" localSheetId="4">'Other authorised spending'!$1:$4</definedName>
    <definedName name="_xlnm.Print_Titles" localSheetId="2">'Payments made'!$1:$5</definedName>
    <definedName name="_xlnm.Print_Titles" localSheetId="6">'Payments not made'!$1:$4</definedName>
    <definedName name="_xlnm.Print_Titles" localSheetId="8">'Permissible donations'!$1:$5</definedName>
    <definedName name="_xlnm.Print_Titles" localSheetId="7">'Personal expenses'!$1:$4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3" i="17" l="1"/>
  <c r="E55" i="17" l="1"/>
  <c r="F19" i="11" l="1"/>
  <c r="I70" i="17" s="1"/>
  <c r="G18" i="16"/>
  <c r="F18" i="20"/>
  <c r="E47" i="17" s="1"/>
  <c r="G20" i="24"/>
  <c r="I79" i="17" s="1"/>
  <c r="H21" i="23"/>
  <c r="I77" i="17" s="1"/>
  <c r="O47" i="17"/>
  <c r="O45" i="17"/>
  <c r="O49" i="17"/>
  <c r="O51" i="17"/>
  <c r="O41" i="17"/>
  <c r="F19" i="22"/>
  <c r="E42" i="17" s="1"/>
  <c r="I19" i="21"/>
  <c r="E38" i="17" s="1"/>
  <c r="G18" i="9"/>
  <c r="E51" i="17" s="1"/>
  <c r="O53" i="17" l="1"/>
  <c r="E5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tc={560DDD8E-1118-4EDD-970E-A1F9BAD46807}</author>
    <author>tc={BDA8CE0E-8EF1-4935-B7C7-32A466EFDA07}</author>
    <author>tc={FD6C35FA-4B5D-4865-9FFD-8C58CDF568B1}</author>
    <author>tc={4614BA09-BBE4-4E59-BDC8-25CB73DFC3F8}</author>
    <author>tc={72CD9984-7FEA-482C-9ECC-0CDDE5B56843}</author>
  </authors>
  <commentList>
    <comment ref="I6" authorId="0" shapeId="0" xr:uid="{560DDD8E-1118-4EDD-970E-A1F9BAD46807}">
      <text>
        <t>[Threaded comment]
Your version of Excel allows you to read this threaded comment; however, any edits to it will get removed if the file is opened in a newer version of Excel. Learn more: https://go.microsoft.com/fwlink/?linkid=870924
Comment:
    This invoice is split with another candidate in the same ward. The invoice is for £240, and it contains a note from the agent which explains why it is split in half.</t>
      </text>
    </comment>
    <comment ref="I7" authorId="1" shapeId="0" xr:uid="{BDA8CE0E-8EF1-4935-B7C7-32A466EFDA07}">
      <text>
        <t>[Threaded comment]
Your version of Excel allows you to read this threaded comment; however, any edits to it will get removed if the file is opened in a newer version of Excel. Learn more: https://go.microsoft.com/fwlink/?linkid=870924
Comment:
    Normal rate was £250, but Mike gave it for half price as he likes Jane’s campaign. The £125 discount therefore appears in the notional spending worksheet.</t>
      </text>
    </comment>
    <comment ref="B8" authorId="2" shapeId="0" xr:uid="{FD6C35FA-4B5D-4865-9FFD-8C58CDF568B1}">
      <text>
        <t>[Threaded comment]
Your version of Excel allows you to read this threaded comment; however, any edits to it will get removed if the file is opened in a newer version of Excel. Learn more: https://go.microsoft.com/fwlink/?linkid=870924
Comment:
    Not required as under £20</t>
      </text>
    </comment>
    <comment ref="B9" authorId="3" shapeId="0" xr:uid="{4614BA09-BBE4-4E59-BDC8-25CB73DFC3F8}">
      <text>
        <t>[Threaded comment]
Your version of Excel allows you to read this threaded comment; however, any edits to it will get removed if the file is opened in a newer version of Excel. Learn more: https://go.microsoft.com/fwlink/?linkid=870924
Comment:
    Invoice not required as this is an estimate of the value used, rather than a payment. However, some evidence to explain the calculation should be included.</t>
      </text>
    </comment>
    <comment ref="I9" authorId="4" shapeId="0" xr:uid="{72CD9984-7FEA-482C-9ECC-0CDDE5B56843}">
      <text>
        <t>[Threaded comment]
Your version of Excel allows you to read this threaded comment; however, any edits to it will get removed if the file is opened in a newer version of Excel. Learn more: https://go.microsoft.com/fwlink/?linkid=870924
Comment:
    Estimate of value - printer cartridge costs £30, estimate candidate used about half the ink on the posters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tc={A90E7FB6-08D9-4CBB-BA7B-C74DC858B28E}</author>
    <author>tc={6991E57D-CD91-45C4-BFD0-D67460B41867}</author>
  </authors>
  <commentList>
    <comment ref="F6" authorId="0" shapeId="0" xr:uid="{A90E7FB6-08D9-4CBB-BA7B-C74DC858B28E}">
      <text>
        <t>[Threaded comment]
Your version of Excel allows you to read this threaded comment; however, any edits to it will get removed if the file is opened in a newer version of Excel. Learn more: https://go.microsoft.com/fwlink/?linkid=870924
Comment:
    This is the free half of the ad van, which was given as a discount by Mike. The payment of the remaining £125 is reported as a Payment Made under item 2.</t>
      </text>
    </comment>
    <comment ref="F7" authorId="1" shapeId="0" xr:uid="{6991E57D-CD91-45C4-BFD0-D67460B41867}">
      <text>
        <t>[Threaded comment]
Your version of Excel allows you to read this threaded comment; however, any edits to it will get removed if the file is opened in a newer version of Excel. Learn more: https://go.microsoft.com/fwlink/?linkid=870924
Comment:
    This office space was provided to the candidate free of charge so the full value is reported as notional spending. As the value of the notional spending is over £500, this also needs to be reported as a donation. See ‘Permissible donations’ worksheet.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tc={63502C35-01BA-40AC-AF97-A15FA5947F7C}</author>
  </authors>
  <commentList>
    <comment ref="H6" authorId="0" shapeId="0" xr:uid="{63502C35-01BA-40AC-AF97-A15FA5947F7C}">
      <text>
        <t>[Threaded comment]
Your version of Excel allows you to read this threaded comment; however, any edits to it will get removed if the file is opened in a newer version of Excel. Learn more: https://go.microsoft.com/fwlink/?linkid=870924
Comment:
    Notional spending - see item 2 on notional spending worksheet.</t>
      </text>
    </comment>
  </commentList>
</comments>
</file>

<file path=xl/sharedStrings.xml><?xml version="1.0" encoding="utf-8"?>
<sst xmlns="http://schemas.openxmlformats.org/spreadsheetml/2006/main" count="258" uniqueCount="211">
  <si>
    <t>Return of candidate spending: 
Senedd elections</t>
  </si>
  <si>
    <t>Completing the spending return</t>
  </si>
  <si>
    <t xml:space="preserve">Please enter your details on the main form and enter your spending into the appropriate worksheet. Totals from each worksheet will display </t>
  </si>
  <si>
    <t>automatically on the main form.</t>
  </si>
  <si>
    <t>If you do not have anything to enter for a particular worksheet, leave it blank. Please enter 'NIL' in the relevant box on the main form.</t>
  </si>
  <si>
    <t>Candidate identification mark</t>
  </si>
  <si>
    <t xml:space="preserve">As there is more than one form that must be completed, it is important that all the documents in your return can be identified as yours. </t>
  </si>
  <si>
    <t xml:space="preserve">In order to do this, please add an identification mark to the spending return form, the candidate declaration and the agent declaration. </t>
  </si>
  <si>
    <t>You can choose anything as your identification mark. Many candidates use their initials with a combination of numbers or letters that</t>
  </si>
  <si>
    <t xml:space="preserve">reference the election or electoral area.  </t>
  </si>
  <si>
    <t>Whatever you choose, it is important to remember to use the same identification mark on all of the forms in your return.</t>
  </si>
  <si>
    <t>Submitting your return</t>
  </si>
  <si>
    <t xml:space="preserve">Submit this return to the appropriate Returning Officer within 35 days of the declaration of the result. </t>
  </si>
  <si>
    <t xml:space="preserve">You can find their contact details at: </t>
  </si>
  <si>
    <t>electoralcommission.org.uk/voting-and-elections</t>
  </si>
  <si>
    <t xml:space="preserve">The return must be accompanied by a separate declaration signed by the election agent verifying this return. Within 7 working days of </t>
  </si>
  <si>
    <t>submitting this return, the candidate must also submit a signed declaration verifying this return.</t>
  </si>
  <si>
    <t>Agent declaration:</t>
  </si>
  <si>
    <t>Candidate declaration:</t>
  </si>
  <si>
    <t>Using Microsoft Excel to complete this form</t>
  </si>
  <si>
    <t>1. Scroll through the worksheets</t>
  </si>
  <si>
    <t>Use the arrows [◄ and ►] in the bottom left hand corner of the screen to move through the tabs along the bottom of the screen.</t>
  </si>
  <si>
    <t>There are 9 worksheets in total. The last worksheet is labelled 'Impermissible donations.'</t>
  </si>
  <si>
    <t>2.  Inserting a new row in the worksheets</t>
  </si>
  <si>
    <t>Place the cursor in the grey margin next to the numbers at the left hand side and above the final row of the table. Right click, and choose</t>
  </si>
  <si>
    <t xml:space="preserve"> 'insert', and then 'entire row'. This will add one row to the table. You can also use the (+) symbol that appears when your cursor is on the </t>
  </si>
  <si>
    <t>line. You can repeat these steps to add as many rows as necessary.</t>
  </si>
  <si>
    <t>Privacy Statement</t>
  </si>
  <si>
    <t xml:space="preserve">We will only use the information you give us to support our statutory functions. We will look after your personal information securely and we will </t>
  </si>
  <si>
    <t xml:space="preserve">follow data protection legislation. We will not share your personal information, or the personal information you may provide on other people, </t>
  </si>
  <si>
    <t>to anyone else unless we have to by law.</t>
  </si>
  <si>
    <t>The lawful basis to collect the information in this form is that it is necessary for us to perform tasks carried out in the public interest and to exercise</t>
  </si>
  <si>
    <t xml:space="preserve">official authority vested in the Electoral Commission as set out in the Political Parties, Elections and Referendums Act 2000, the Representation </t>
  </si>
  <si>
    <t>of the People Act 1983, associated regulations and other electoral legislation.</t>
  </si>
  <si>
    <t xml:space="preserve">Some of the information collected in this form is classified as special category personal data. We process this for reason of substantial public </t>
  </si>
  <si>
    <t xml:space="preserve">interest, which has a basis in UK law. To process this type of information the Data Controller must have a relevant policy document that sets out </t>
  </si>
  <si>
    <t xml:space="preserve">how this information will be handled. </t>
  </si>
  <si>
    <t xml:space="preserve">The Electoral Commission is the Data Controller and its Data Protection Officer can be contacted at dataprotection@electoralcommission.org.uk. </t>
  </si>
  <si>
    <t>You can read our privacy notice at electoralcommission.org.uk/privacy-notice for information about how we process personal data.</t>
  </si>
  <si>
    <t>Enter identification mark as on candidate's declaration</t>
  </si>
  <si>
    <t>Section 1 –  Details of candidate and election</t>
  </si>
  <si>
    <t>Constituency</t>
  </si>
  <si>
    <t>Local authority</t>
  </si>
  <si>
    <t>Spending limit</t>
  </si>
  <si>
    <t xml:space="preserve">Date you became a candidate </t>
  </si>
  <si>
    <t>Date of election</t>
  </si>
  <si>
    <t>Date election result declared</t>
  </si>
  <si>
    <t>Candidate name</t>
  </si>
  <si>
    <t xml:space="preserve">Section 2 – Details of election agent </t>
  </si>
  <si>
    <t>Agent's name</t>
  </si>
  <si>
    <t xml:space="preserve">Date election agent appointed </t>
  </si>
  <si>
    <t>I am the agent responsible for delivering this return of candidate's expenses under Article 54 of the Senedd Cymru (Representation of the People) Order 2025</t>
  </si>
  <si>
    <t xml:space="preserve">I am the candidate and I was my own election agent. 
I am responsible for delivering this return of candidate's expenses under Article 54 of the Senedd Cymru (Representation of the People) Order 2025. </t>
  </si>
  <si>
    <t>Agent signature</t>
  </si>
  <si>
    <t>Today's date</t>
  </si>
  <si>
    <t>Section 3 – Summary of spending</t>
  </si>
  <si>
    <t>If you have information to report about candidate spending you should use the worksheets to set out the details for each item.</t>
  </si>
  <si>
    <t xml:space="preserve">Select a category for each item, and the totals in tables 3a and 3b will be entered automatically.    </t>
  </si>
  <si>
    <t>Section 3a - Types of payment</t>
  </si>
  <si>
    <t>Section 3b - Categories of spending</t>
  </si>
  <si>
    <t>If you have nothing to report in a worksheet, please enter 'NIL' in the right hand column.</t>
  </si>
  <si>
    <t>This is the total of any lines marked as the relevant category A-F on worksheets 1-5.</t>
  </si>
  <si>
    <t>Worksheets</t>
  </si>
  <si>
    <t>£.pp</t>
  </si>
  <si>
    <t>NIL?</t>
  </si>
  <si>
    <t>Worksheet 1</t>
  </si>
  <si>
    <t>Payments made</t>
  </si>
  <si>
    <t>Total in column - Amount incurred (£)</t>
  </si>
  <si>
    <t>Category</t>
  </si>
  <si>
    <t>£.pp/Nil</t>
  </si>
  <si>
    <t>Worksheet 2</t>
  </si>
  <si>
    <t>A. Advertising</t>
  </si>
  <si>
    <t>Notional spending</t>
  </si>
  <si>
    <t>Total in column - 
Value of notional spending (£)</t>
  </si>
  <si>
    <t>B. Unsolicited material to voters</t>
  </si>
  <si>
    <t>C. Transport</t>
  </si>
  <si>
    <t>Worksheet 3</t>
  </si>
  <si>
    <t>Other authorised spending</t>
  </si>
  <si>
    <t>D. Public meetings</t>
  </si>
  <si>
    <t>E. Agent and other staff costs</t>
  </si>
  <si>
    <t>Worksheet 4</t>
  </si>
  <si>
    <t>Invoices not received</t>
  </si>
  <si>
    <t xml:space="preserve">F. Accommodation and administration </t>
  </si>
  <si>
    <t xml:space="preserve">Total election spending </t>
  </si>
  <si>
    <t>Worksheet 5</t>
  </si>
  <si>
    <t>Payments not made</t>
  </si>
  <si>
    <r>
      <rPr>
        <b/>
        <sz val="13"/>
        <rFont val="Arial"/>
        <family val="2"/>
      </rPr>
      <t>Total spending for 3a should equal the total spending for 3b.</t>
    </r>
    <r>
      <rPr>
        <sz val="13"/>
        <rFont val="Arial"/>
        <family val="2"/>
      </rPr>
      <t xml:space="preserve">
If they are not equal, then check you have selected a category A-F in every line in worksheets 1-5. </t>
    </r>
  </si>
  <si>
    <t>Total election spending</t>
  </si>
  <si>
    <t>Section 4 – Statement of all personal expenses incurred</t>
  </si>
  <si>
    <t>Please provide details of personal expenditure on the worksheet labelled 'Personal expenses'.</t>
  </si>
  <si>
    <t>Personal expenses do not count against the candidate's limit and they should not duplicate anything already declared as election spending under section 3. If you have no personal expenses to report, please enter 'NIL' in the box on the right below.</t>
  </si>
  <si>
    <t>Total amount of personal expenses</t>
  </si>
  <si>
    <t>Amount of money (if any) provided by the candidate to meet election expenditure</t>
  </si>
  <si>
    <t xml:space="preserve">If you have information to report about donations, use the two donations worksheets to report. The total will be added here </t>
  </si>
  <si>
    <t>automatically. If you have no donations to report under a worksheet, please enter 'NIL' in the box on the right below.</t>
  </si>
  <si>
    <t>Total value of permissible donations accepted</t>
  </si>
  <si>
    <t>Total value of impermissible donations rejected</t>
  </si>
  <si>
    <r>
      <t xml:space="preserve">Submit this return to the appropriate Returning Officer within 35 days of the declaration of the result. 
</t>
    </r>
    <r>
      <rPr>
        <sz val="13"/>
        <rFont val="Arial"/>
        <family val="2"/>
      </rPr>
      <t xml:space="preserve">You can find their contact details here: </t>
    </r>
  </si>
  <si>
    <t xml:space="preserve">It must be accompanied by a separate declaration signed by the election agent verifying this return.
Within 7 working days of submitting this return, the candidate must also submit a signed declaration verifying this return. 
These declarations can be found on the Electoral Commission website: </t>
  </si>
  <si>
    <t>electoralcommission.org.uk/senedd-elections-completing-your-return</t>
  </si>
  <si>
    <t>Item No</t>
  </si>
  <si>
    <t>Receipt / invoice attached 
(if over £20)</t>
  </si>
  <si>
    <t>Item/service</t>
  </si>
  <si>
    <t>Category 
(A-F)</t>
  </si>
  <si>
    <t xml:space="preserve">Name and address of supplier 
(unless on invoice/receipt) </t>
  </si>
  <si>
    <t>Date 
expense 
incurred</t>
  </si>
  <si>
    <t>Date 
receipt 
received</t>
  </si>
  <si>
    <t>Date 
paid by or through agent</t>
  </si>
  <si>
    <t>Amount 
incurred (£)*</t>
  </si>
  <si>
    <t xml:space="preserve"> </t>
  </si>
  <si>
    <t>Sub-total</t>
  </si>
  <si>
    <r>
      <t xml:space="preserve">* If the </t>
    </r>
    <r>
      <rPr>
        <b/>
        <sz val="11"/>
        <rFont val="Helvetica"/>
        <family val="2"/>
      </rPr>
      <t>Amount incurred</t>
    </r>
    <r>
      <rPr>
        <sz val="11"/>
        <rFont val="Helvetica"/>
        <family val="2"/>
      </rPr>
      <t xml:space="preserve"> (£) does not equal the figure on the invoice, provide details on the invoice.</t>
    </r>
  </si>
  <si>
    <t>Worksheet 2 - Notional spending</t>
  </si>
  <si>
    <t>This is where something has been provided to the candidate or agent and made use of in the campaign.</t>
  </si>
  <si>
    <t>electoralcommission.org.uk/senedd-elections-notional-spending</t>
  </si>
  <si>
    <t>If you have been given an item at a non-commercial discount, record the value of the discount in this worksheet. The amount you paid must be recorded in the ‘Payments made’ worksheet.</t>
  </si>
  <si>
    <t>Category 
(A - F)</t>
  </si>
  <si>
    <t xml:space="preserve">Name and address of supplier </t>
  </si>
  <si>
    <t>Date (or date range) item used</t>
  </si>
  <si>
    <t>Value of notional spending (£)*</t>
  </si>
  <si>
    <t>* If you have further information about how you calculated the value, please attach the details to the return.</t>
  </si>
  <si>
    <t>Worksheet 3 - Other authorised spending (under article 47 of the Senedd Cymru (Representation of the People) Order 2025)</t>
  </si>
  <si>
    <t>This is where the agent has given written authorisation to incur spending to a third party. The third party may then also make the payments.</t>
  </si>
  <si>
    <t>electoralcommission.org.uk/senedd-elections-local-campaigning</t>
  </si>
  <si>
    <t>Individual or organisation authorised to incur spending</t>
  </si>
  <si>
    <t>Date expense 
incurred</t>
  </si>
  <si>
    <t xml:space="preserve">Amount 
incurred (£)* </t>
  </si>
  <si>
    <r>
      <t xml:space="preserve">* </t>
    </r>
    <r>
      <rPr>
        <b/>
        <sz val="10"/>
        <rFont val="Arial"/>
        <family val="2"/>
      </rPr>
      <t xml:space="preserve">Amount incurred </t>
    </r>
    <r>
      <rPr>
        <sz val="10"/>
        <rFont val="Arial"/>
        <family val="2"/>
      </rPr>
      <t>(£) by someone authorised to (under 47 of the Senedd Cymru (Representation of the People) Order 2025)</t>
    </r>
  </si>
  <si>
    <t>Worksheet 4 - Invoices not received by the deadline (known in the legislation as 'unpaid claims')</t>
  </si>
  <si>
    <t>If you do not receive the invoice by the deadline, you cannot legally pay for the item without a court order.</t>
  </si>
  <si>
    <t>electoralcommission.org.uk/senedd-elections-deadlines</t>
  </si>
  <si>
    <t xml:space="preserve">Name of court </t>
  </si>
  <si>
    <t xml:space="preserve">Date of 
application </t>
  </si>
  <si>
    <t>Amount 
incurred (£)</t>
  </si>
  <si>
    <t>Worksheet 5 - Payments not made by the deadline (known in the legislation as 'disputed claims')</t>
  </si>
  <si>
    <t>If you do not make the payment for an item by the deadline, you cannot legally pay for the item without a court order.</t>
  </si>
  <si>
    <t xml:space="preserve">Nature of dispute </t>
  </si>
  <si>
    <t xml:space="preserve">Action to be taken </t>
  </si>
  <si>
    <t>Personal expenses</t>
  </si>
  <si>
    <t>electoralcommission.org.uk/senedd-personal-expenses</t>
  </si>
  <si>
    <t>Name of person who made payment (i.e. candidate or election agent, or N/A if notional spending)</t>
  </si>
  <si>
    <t>Date receipt/
invoice received</t>
  </si>
  <si>
    <t xml:space="preserve">Date paid </t>
  </si>
  <si>
    <t>Total</t>
  </si>
  <si>
    <t>Permissible donations</t>
  </si>
  <si>
    <t>Permissible donations are those you are permitted to accept because they are from a permissible source – see the list of permissible sources in the guidance.</t>
  </si>
  <si>
    <t>electoralcommission.org.uk/Senedd-elections-accepting-donations</t>
  </si>
  <si>
    <t xml:space="preserve">Name of donor  </t>
  </si>
  <si>
    <t>Address</t>
  </si>
  <si>
    <t>Type of donor</t>
  </si>
  <si>
    <t>Company number 
(if required)</t>
  </si>
  <si>
    <t>Date received</t>
  </si>
  <si>
    <t>Date accepted</t>
  </si>
  <si>
    <t>Nature of donation                         (if non-monetary)</t>
  </si>
  <si>
    <t>Value (£)</t>
  </si>
  <si>
    <t>Impermissible donations</t>
  </si>
  <si>
    <t>Impermissible donations are those you must not accept because they are not from a permissible source – see the list of permissible sources linked in the previous worksheet.</t>
  </si>
  <si>
    <t>electoralcommission.org.uk/Senedd-elections-returning-donations</t>
  </si>
  <si>
    <t>Name of donor (If known)</t>
  </si>
  <si>
    <t>Address (If known)</t>
  </si>
  <si>
    <t>Nature of donation</t>
  </si>
  <si>
    <t>Date dealt with</t>
  </si>
  <si>
    <t>Manner dealt with</t>
  </si>
  <si>
    <t>Select one of the following</t>
  </si>
  <si>
    <t>No</t>
  </si>
  <si>
    <t>Yes - with one other candidate</t>
  </si>
  <si>
    <t>Yes - with two or more other candidates</t>
  </si>
  <si>
    <t>Personal expenses are the reasonable travel and living expenses of the candidate for the purpose of campaigning in the election.</t>
  </si>
  <si>
    <t>Worksheet 1 - Payments made</t>
  </si>
  <si>
    <t>electoralcommission.org.uk/media/12778</t>
  </si>
  <si>
    <t>electoralcommission.org.uk/media/12777</t>
  </si>
  <si>
    <t>Enter which type of permissible donor the donation is from in ‘Type of donor’. If you were given something other than money, for example office space, enter what the donation was under ‘Nature of donation’.</t>
  </si>
  <si>
    <t>If you were given something other than money, for example office space, enter what the donation was under ‘Nature of donation’. Under ‘Manner dealt with’, enter how you returned the donation.</t>
  </si>
  <si>
    <t>Section 6 – Funding provided by the candidate</t>
  </si>
  <si>
    <t>Section 5 – Donations</t>
  </si>
  <si>
    <t>Personal expenses are reasonable travel and living expenses of the candidate for the purposes of and in relation to the election.</t>
  </si>
  <si>
    <t>Yes</t>
  </si>
  <si>
    <t xml:space="preserve">Printing </t>
  </si>
  <si>
    <t>AB Printers, 1 High Street Engelston, AB12 3CD</t>
  </si>
  <si>
    <t>Advert van</t>
  </si>
  <si>
    <t>Mike's Van Ads, Back Lane, Engleston AB12 4EF</t>
  </si>
  <si>
    <t>Paper for posters</t>
  </si>
  <si>
    <t>WHSmith, 3 High Street Engelston, AB12 3CD</t>
  </si>
  <si>
    <t>Printer ink for posters</t>
  </si>
  <si>
    <t>Candidate's own</t>
  </si>
  <si>
    <t>Already owned</t>
  </si>
  <si>
    <t>N/A</t>
  </si>
  <si>
    <t>Advertising van</t>
  </si>
  <si>
    <t>Bus pass for March and April</t>
  </si>
  <si>
    <t>Taxi</t>
  </si>
  <si>
    <t>Company</t>
  </si>
  <si>
    <t>13 High St, Engleston, AB12 3CD</t>
  </si>
  <si>
    <t>Mr. D. Not</t>
  </si>
  <si>
    <t>23 High St Engleston, AB12 3CD</t>
  </si>
  <si>
    <t>Money</t>
  </si>
  <si>
    <t>Returned to Mr Not as he was not on the electoral register at the time he donated</t>
  </si>
  <si>
    <t>Engleston</t>
  </si>
  <si>
    <t>Engleston East</t>
  </si>
  <si>
    <t>Jane Bloggs</t>
  </si>
  <si>
    <t>Joe Bloggs</t>
  </si>
  <si>
    <t>JB Senedd 2026</t>
  </si>
  <si>
    <t>Joe Bloggs (agent)</t>
  </si>
  <si>
    <t>Jane Bloggs (candidate)</t>
  </si>
  <si>
    <t>A. Local Business Ltd</t>
  </si>
  <si>
    <t>NIL</t>
  </si>
  <si>
    <t>01234567</t>
  </si>
  <si>
    <t>Office space</t>
  </si>
  <si>
    <t>F. Accommodation and administration</t>
  </si>
  <si>
    <t>A. Local Business, 13 High St, Engleston, AB12 3CD</t>
  </si>
  <si>
    <t>13/04/2026 - 24/04/2026</t>
  </si>
  <si>
    <t>SAMPLE Return of candidate spending: 
Senedd elections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</si>
</sst>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quot;£&quot;#,##0.00"/>
    <numFmt numFmtId="166" formatCode="dd/mm/yyyy;@"/>
  </numFmts>
  <fonts count="41" x14ac:knownFonts="1">
    <font>
      <sz val="10"/>
      <name val="Arial"/>
    </font>
    <font>
      <sz val="12"/>
      <color theme="1"/>
      <name val="Arial"/>
      <family val="2"/>
    </font>
    <font>
      <sz val="10"/>
      <name val="Arial"/>
      <family val="2"/>
    </font>
    <font>
      <sz val="8"/>
      <name val="Arial"/>
      <family val="2"/>
    </font>
    <font>
      <b/>
      <sz val="10"/>
      <name val="Arial"/>
      <family val="2"/>
    </font>
    <font>
      <sz val="12"/>
      <name val="Arial"/>
      <family val="2"/>
    </font>
    <font>
      <sz val="14"/>
      <name val="Arial"/>
      <family val="2"/>
    </font>
    <font>
      <sz val="12"/>
      <color indexed="9"/>
      <name val="Arial"/>
      <family val="2"/>
    </font>
    <font>
      <sz val="10"/>
      <color indexed="9"/>
      <name val="Arial"/>
      <family val="2"/>
    </font>
    <font>
      <b/>
      <sz val="14"/>
      <color indexed="9"/>
      <name val="Arial"/>
      <family val="2"/>
    </font>
    <font>
      <sz val="14"/>
      <color indexed="9"/>
      <name val="Arial"/>
      <family val="2"/>
    </font>
    <font>
      <b/>
      <sz val="13"/>
      <name val="Arial"/>
      <family val="2"/>
    </font>
    <font>
      <sz val="13"/>
      <name val="Arial"/>
      <family val="2"/>
    </font>
    <font>
      <b/>
      <sz val="13"/>
      <color indexed="9"/>
      <name val="Arial"/>
      <family val="2"/>
    </font>
    <font>
      <sz val="13"/>
      <color indexed="9"/>
      <name val="Arial"/>
      <family val="2"/>
    </font>
    <font>
      <sz val="13"/>
      <color indexed="45"/>
      <name val="Arial"/>
      <family val="2"/>
    </font>
    <font>
      <b/>
      <sz val="16"/>
      <name val="Arial"/>
      <family val="2"/>
    </font>
    <font>
      <sz val="16"/>
      <name val="Arial"/>
      <family val="2"/>
    </font>
    <font>
      <sz val="11"/>
      <name val="Arial"/>
      <family val="2"/>
    </font>
    <font>
      <u/>
      <sz val="10"/>
      <color indexed="12"/>
      <name val="Arial"/>
      <family val="2"/>
    </font>
    <font>
      <b/>
      <sz val="13"/>
      <color theme="0"/>
      <name val="Arial"/>
      <family val="2"/>
    </font>
    <font>
      <i/>
      <sz val="13"/>
      <name val="Arial"/>
      <family val="2"/>
    </font>
    <font>
      <sz val="13"/>
      <color theme="1"/>
      <name val="Arial"/>
      <family val="2"/>
    </font>
    <font>
      <i/>
      <sz val="11"/>
      <name val="Arial"/>
      <family val="2"/>
    </font>
    <font>
      <b/>
      <sz val="13"/>
      <color rgb="FFFFFFFF"/>
      <name val="Arial"/>
      <family val="2"/>
    </font>
    <font>
      <sz val="13"/>
      <color rgb="FFFFFFFF"/>
      <name val="Arial"/>
      <family val="2"/>
    </font>
    <font>
      <u/>
      <sz val="10"/>
      <color theme="10"/>
      <name val="Arial"/>
      <family val="2"/>
    </font>
    <font>
      <sz val="10"/>
      <name val="Arial"/>
      <family val="2"/>
    </font>
    <font>
      <sz val="10"/>
      <color theme="1"/>
      <name val="Arial"/>
      <family val="2"/>
    </font>
    <font>
      <b/>
      <sz val="16"/>
      <color theme="0"/>
      <name val="Arial"/>
      <family val="2"/>
    </font>
    <font>
      <b/>
      <u/>
      <sz val="13"/>
      <color theme="10"/>
      <name val="Arial"/>
      <family val="2"/>
    </font>
    <font>
      <sz val="11"/>
      <name val="Helvetica"/>
      <family val="2"/>
    </font>
    <font>
      <b/>
      <sz val="11"/>
      <name val="Helvetica"/>
      <family val="2"/>
    </font>
    <font>
      <sz val="11"/>
      <color theme="1"/>
      <name val="Arial"/>
      <family val="2"/>
    </font>
    <font>
      <sz val="11"/>
      <color indexed="9"/>
      <name val="Arial"/>
      <family val="2"/>
    </font>
    <font>
      <sz val="12"/>
      <color indexed="45"/>
      <name val="Arial"/>
      <family val="2"/>
    </font>
    <font>
      <u/>
      <sz val="12"/>
      <color theme="10"/>
      <name val="Arial"/>
      <family val="2"/>
    </font>
    <font>
      <b/>
      <sz val="12"/>
      <name val="Arial"/>
      <family val="2"/>
    </font>
    <font>
      <sz val="12"/>
      <name val="Arial"/>
      <family val="2"/>
    </font>
    <font>
      <b/>
      <sz val="14"/>
      <color rgb="FFFFFFFF"/>
      <name val="Arial"/>
      <family val="2"/>
    </font>
    <font>
      <sz val="13"/>
      <name val="Ink Free"/>
      <family val="4"/>
    </font>
  </fonts>
  <fills count="8">
    <fill>
      <patternFill patternType="none"/>
    </fill>
    <fill>
      <patternFill patternType="gray125"/>
    </fill>
    <fill>
      <patternFill patternType="solid">
        <fgColor indexed="55"/>
        <bgColor indexed="64"/>
      </patternFill>
    </fill>
    <fill>
      <patternFill patternType="solid">
        <fgColor rgb="FF333399"/>
        <bgColor indexed="64"/>
      </patternFill>
    </fill>
    <fill>
      <patternFill patternType="solid">
        <fgColor rgb="FF333399"/>
        <bgColor rgb="FF000000"/>
      </patternFill>
    </fill>
    <fill>
      <patternFill patternType="solid">
        <fgColor theme="3" tint="0.79998168889431442"/>
        <bgColor indexed="64"/>
      </patternFill>
    </fill>
    <fill>
      <patternFill patternType="solid">
        <fgColor theme="0"/>
        <bgColor indexed="64"/>
      </patternFill>
    </fill>
    <fill>
      <patternFill patternType="solid">
        <fgColor rgb="FF000080"/>
        <bgColor indexed="64"/>
      </patternFill>
    </fill>
  </fills>
  <borders count="6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333399"/>
      </left>
      <right/>
      <top style="medium">
        <color rgb="FF333399"/>
      </top>
      <bottom/>
      <diagonal/>
    </border>
    <border>
      <left/>
      <right/>
      <top style="medium">
        <color rgb="FF333399"/>
      </top>
      <bottom/>
      <diagonal/>
    </border>
    <border>
      <left style="thin">
        <color indexed="64"/>
      </left>
      <right/>
      <top style="medium">
        <color rgb="FF333399"/>
      </top>
      <bottom style="thin">
        <color indexed="64"/>
      </bottom>
      <diagonal/>
    </border>
    <border>
      <left/>
      <right style="medium">
        <color rgb="FF333399"/>
      </right>
      <top style="medium">
        <color rgb="FF333399"/>
      </top>
      <bottom style="thin">
        <color indexed="64"/>
      </bottom>
      <diagonal/>
    </border>
    <border>
      <left style="medium">
        <color rgb="FF333399"/>
      </left>
      <right/>
      <top/>
      <bottom/>
      <diagonal/>
    </border>
    <border>
      <left/>
      <right style="medium">
        <color rgb="FF333399"/>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
      <left/>
      <right style="medium">
        <color rgb="FF333399"/>
      </right>
      <top style="medium">
        <color rgb="FF333399"/>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medium">
        <color rgb="FF333399"/>
      </right>
      <top style="thin">
        <color indexed="64"/>
      </top>
      <bottom style="thin">
        <color indexed="64"/>
      </bottom>
      <diagonal/>
    </border>
    <border>
      <left/>
      <right style="medium">
        <color rgb="FF333399"/>
      </right>
      <top style="thin">
        <color theme="1"/>
      </top>
      <bottom style="thin">
        <color theme="1"/>
      </bottom>
      <diagonal/>
    </border>
    <border>
      <left/>
      <right style="medium">
        <color rgb="FF333399"/>
      </right>
      <top style="thin">
        <color indexed="64"/>
      </top>
      <bottom/>
      <diagonal/>
    </border>
    <border>
      <left style="medium">
        <color rgb="FF333399"/>
      </left>
      <right/>
      <top style="medium">
        <color rgb="FF333399"/>
      </top>
      <bottom style="thin">
        <color indexed="64"/>
      </bottom>
      <diagonal/>
    </border>
    <border>
      <left/>
      <right/>
      <top style="medium">
        <color rgb="FF333399"/>
      </top>
      <bottom style="thin">
        <color indexed="64"/>
      </bottom>
      <diagonal/>
    </border>
    <border>
      <left style="medium">
        <color rgb="FF333399"/>
      </left>
      <right/>
      <top style="thin">
        <color indexed="64"/>
      </top>
      <bottom/>
      <diagonal/>
    </border>
    <border>
      <left style="medium">
        <color rgb="FF333399"/>
      </left>
      <right/>
      <top style="thin">
        <color indexed="64"/>
      </top>
      <bottom style="thin">
        <color indexed="64"/>
      </bottom>
      <diagonal/>
    </border>
    <border>
      <left/>
      <right style="thin">
        <color indexed="64"/>
      </right>
      <top/>
      <bottom style="medium">
        <color rgb="FF333399"/>
      </bottom>
      <diagonal/>
    </border>
    <border>
      <left style="thin">
        <color indexed="64"/>
      </left>
      <right/>
      <top/>
      <bottom style="medium">
        <color rgb="FF333399"/>
      </bottom>
      <diagonal/>
    </border>
    <border>
      <left style="medium">
        <color rgb="FF333399"/>
      </left>
      <right style="thin">
        <color indexed="64"/>
      </right>
      <top style="medium">
        <color rgb="FF333399"/>
      </top>
      <bottom style="thin">
        <color indexed="64"/>
      </bottom>
      <diagonal/>
    </border>
    <border>
      <left/>
      <right style="thin">
        <color theme="1"/>
      </right>
      <top style="thin">
        <color indexed="64"/>
      </top>
      <bottom style="thin">
        <color indexed="64"/>
      </bottom>
      <diagonal/>
    </border>
    <border>
      <left style="thin">
        <color theme="1"/>
      </left>
      <right style="thin">
        <color theme="1"/>
      </right>
      <top/>
      <bottom style="thin">
        <color theme="1"/>
      </bottom>
      <diagonal/>
    </border>
    <border>
      <left style="thin">
        <color auto="1"/>
      </left>
      <right style="medium">
        <color rgb="FF333399"/>
      </right>
      <top/>
      <bottom/>
      <diagonal/>
    </border>
    <border>
      <left style="thin">
        <color auto="1"/>
      </left>
      <right style="medium">
        <color rgb="FF333399"/>
      </right>
      <top/>
      <bottom style="medium">
        <color rgb="FF333399"/>
      </bottom>
      <diagonal/>
    </border>
    <border>
      <left style="thin">
        <color auto="1"/>
      </left>
      <right style="medium">
        <color rgb="FF333399"/>
      </right>
      <top style="thin">
        <color indexed="64"/>
      </top>
      <bottom style="thin">
        <color indexed="64"/>
      </bottom>
      <diagonal/>
    </border>
    <border>
      <left style="medium">
        <color rgb="FF333399"/>
      </left>
      <right/>
      <top/>
      <bottom style="thin">
        <color indexed="64"/>
      </bottom>
      <diagonal/>
    </border>
    <border>
      <left/>
      <right style="medium">
        <color rgb="FF333399"/>
      </right>
      <top/>
      <bottom style="thin">
        <color indexed="64"/>
      </bottom>
      <diagonal/>
    </border>
    <border>
      <left/>
      <right style="medium">
        <color rgb="FF000080"/>
      </right>
      <top style="thin">
        <color indexed="64"/>
      </top>
      <bottom style="thin">
        <color indexed="64"/>
      </bottom>
      <diagonal/>
    </border>
    <border>
      <left style="thin">
        <color rgb="FF000000"/>
      </left>
      <right style="medium">
        <color rgb="FF000080"/>
      </right>
      <top/>
      <bottom/>
      <diagonal/>
    </border>
    <border>
      <left style="thin">
        <color auto="1"/>
      </left>
      <right style="medium">
        <color rgb="FF000080"/>
      </right>
      <top/>
      <bottom/>
      <diagonal/>
    </border>
    <border>
      <left style="thin">
        <color theme="1"/>
      </left>
      <right/>
      <top/>
      <bottom style="thin">
        <color indexed="64"/>
      </bottom>
      <diagonal/>
    </border>
    <border>
      <left/>
      <right style="thin">
        <color theme="1"/>
      </right>
      <top/>
      <bottom style="thin">
        <color indexed="64"/>
      </bottom>
      <diagonal/>
    </border>
    <border>
      <left/>
      <right style="thin">
        <color indexed="64"/>
      </right>
      <top/>
      <bottom style="thin">
        <color theme="1"/>
      </bottom>
      <diagonal/>
    </border>
  </borders>
  <cellStyleXfs count="6">
    <xf numFmtId="0" fontId="0" fillId="0" borderId="0"/>
    <xf numFmtId="0" fontId="1" fillId="0" borderId="0"/>
    <xf numFmtId="0" fontId="2" fillId="0" borderId="0"/>
    <xf numFmtId="0" fontId="19" fillId="0" borderId="0" applyNumberFormat="0" applyFill="0" applyBorder="0" applyAlignment="0" applyProtection="0">
      <alignment vertical="top"/>
      <protection locked="0"/>
    </xf>
    <xf numFmtId="0" fontId="26" fillId="0" borderId="0" applyNumberFormat="0" applyFill="0" applyBorder="0" applyAlignment="0" applyProtection="0"/>
    <xf numFmtId="164" fontId="27" fillId="0" borderId="0" applyFont="0" applyFill="0" applyBorder="0" applyAlignment="0" applyProtection="0"/>
  </cellStyleXfs>
  <cellXfs count="380">
    <xf numFmtId="0" fontId="0" fillId="0" borderId="0" xfId="0"/>
    <xf numFmtId="0" fontId="5" fillId="0" borderId="0" xfId="0" applyFont="1"/>
    <xf numFmtId="0" fontId="0" fillId="0" borderId="0" xfId="0" applyAlignment="1">
      <alignment wrapText="1"/>
    </xf>
    <xf numFmtId="0" fontId="12" fillId="0" borderId="0" xfId="0" applyFont="1"/>
    <xf numFmtId="0" fontId="11" fillId="0" borderId="5" xfId="0" applyFont="1" applyBorder="1"/>
    <xf numFmtId="165" fontId="0" fillId="0" borderId="0" xfId="0" applyNumberFormat="1"/>
    <xf numFmtId="166" fontId="0" fillId="0" borderId="0" xfId="0" applyNumberFormat="1"/>
    <xf numFmtId="0" fontId="2" fillId="0" borderId="0" xfId="0" applyFont="1"/>
    <xf numFmtId="0" fontId="13" fillId="3" borderId="0" xfId="0" applyFont="1" applyFill="1"/>
    <xf numFmtId="0" fontId="8" fillId="3" borderId="0" xfId="0" applyFont="1" applyFill="1" applyAlignment="1">
      <alignment wrapText="1"/>
    </xf>
    <xf numFmtId="166" fontId="7" fillId="3" borderId="10" xfId="0" applyNumberFormat="1" applyFont="1" applyFill="1" applyBorder="1"/>
    <xf numFmtId="165" fontId="7" fillId="3" borderId="10" xfId="0" applyNumberFormat="1" applyFont="1" applyFill="1" applyBorder="1"/>
    <xf numFmtId="165" fontId="7" fillId="3" borderId="11" xfId="0" applyNumberFormat="1" applyFont="1" applyFill="1" applyBorder="1"/>
    <xf numFmtId="166" fontId="11" fillId="3" borderId="0" xfId="0" applyNumberFormat="1" applyFont="1" applyFill="1"/>
    <xf numFmtId="0" fontId="25" fillId="4" borderId="0" xfId="0" applyFont="1" applyFill="1"/>
    <xf numFmtId="0" fontId="25" fillId="4" borderId="4" xfId="0" applyFont="1" applyFill="1" applyBorder="1"/>
    <xf numFmtId="0" fontId="11" fillId="0" borderId="27" xfId="0" applyFont="1" applyBorder="1" applyAlignment="1">
      <alignment horizontal="left" vertical="top" wrapText="1"/>
    </xf>
    <xf numFmtId="0" fontId="11" fillId="0" borderId="27" xfId="0" applyFont="1" applyBorder="1" applyAlignment="1">
      <alignment horizontal="left" vertical="top" shrinkToFit="1"/>
    </xf>
    <xf numFmtId="166" fontId="11" fillId="0" borderId="27" xfId="0" applyNumberFormat="1" applyFont="1" applyBorder="1" applyAlignment="1">
      <alignment horizontal="left" vertical="top" wrapText="1"/>
    </xf>
    <xf numFmtId="165" fontId="11" fillId="0" borderId="27" xfId="0" applyNumberFormat="1" applyFont="1" applyBorder="1" applyAlignment="1">
      <alignment horizontal="left" vertical="top" wrapText="1"/>
    </xf>
    <xf numFmtId="0" fontId="11" fillId="0" borderId="27" xfId="0" applyFont="1" applyBorder="1" applyAlignment="1">
      <alignment horizontal="left" vertical="top"/>
    </xf>
    <xf numFmtId="0" fontId="11" fillId="0" borderId="27" xfId="0" applyFont="1" applyBorder="1" applyAlignment="1">
      <alignment vertical="top" wrapText="1"/>
    </xf>
    <xf numFmtId="0" fontId="0" fillId="0" borderId="0" xfId="0" applyAlignment="1">
      <alignment horizontal="left" vertical="top"/>
    </xf>
    <xf numFmtId="0" fontId="12" fillId="0" borderId="0" xfId="0" applyFont="1" applyAlignment="1">
      <alignment horizontal="left" vertical="top"/>
    </xf>
    <xf numFmtId="0" fontId="12" fillId="0" borderId="0" xfId="0" applyFont="1" applyAlignment="1">
      <alignment vertical="center"/>
    </xf>
    <xf numFmtId="0" fontId="12" fillId="0" borderId="0" xfId="0" applyFont="1" applyAlignment="1">
      <alignment horizontal="left" vertical="center"/>
    </xf>
    <xf numFmtId="0" fontId="0" fillId="0" borderId="0" xfId="0" applyAlignment="1">
      <alignment vertical="center"/>
    </xf>
    <xf numFmtId="1" fontId="11" fillId="0" borderId="27" xfId="0" applyNumberFormat="1" applyFont="1" applyBorder="1" applyAlignment="1">
      <alignment horizontal="left" vertical="top"/>
    </xf>
    <xf numFmtId="1" fontId="11" fillId="0" borderId="27" xfId="0" applyNumberFormat="1" applyFont="1" applyBorder="1" applyAlignment="1">
      <alignment horizontal="left" vertical="top" wrapText="1"/>
    </xf>
    <xf numFmtId="0" fontId="14" fillId="3" borderId="0" xfId="0" applyFont="1" applyFill="1" applyAlignment="1">
      <alignment vertical="center"/>
    </xf>
    <xf numFmtId="0" fontId="25" fillId="4" borderId="0" xfId="0" applyFont="1" applyFill="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9" fillId="3" borderId="0" xfId="0" applyFont="1" applyFill="1" applyAlignment="1">
      <alignment horizontal="left" vertical="center"/>
    </xf>
    <xf numFmtId="0" fontId="8" fillId="3" borderId="0" xfId="0" applyFont="1" applyFill="1" applyAlignment="1">
      <alignment horizontal="left" vertical="center" wrapText="1"/>
    </xf>
    <xf numFmtId="0" fontId="8" fillId="3" borderId="0" xfId="0" applyFont="1" applyFill="1" applyAlignment="1">
      <alignment horizontal="left" vertical="center"/>
    </xf>
    <xf numFmtId="166" fontId="8" fillId="3" borderId="0" xfId="0" applyNumberFormat="1" applyFont="1" applyFill="1" applyAlignment="1">
      <alignment horizontal="left" vertical="center"/>
    </xf>
    <xf numFmtId="165" fontId="8" fillId="3" borderId="13" xfId="0" applyNumberFormat="1" applyFont="1" applyFill="1" applyBorder="1" applyAlignment="1">
      <alignment horizontal="left" vertical="center"/>
    </xf>
    <xf numFmtId="0" fontId="4" fillId="0" borderId="0" xfId="0" applyFont="1" applyAlignment="1">
      <alignment horizontal="left" vertical="center"/>
    </xf>
    <xf numFmtId="165" fontId="8" fillId="3" borderId="0" xfId="0" applyNumberFormat="1" applyFont="1" applyFill="1" applyAlignment="1">
      <alignment horizontal="left" vertical="center"/>
    </xf>
    <xf numFmtId="0" fontId="13" fillId="3" borderId="21" xfId="0" applyFont="1" applyFill="1" applyBorder="1" applyAlignment="1">
      <alignment horizontal="left" vertical="center"/>
    </xf>
    <xf numFmtId="0" fontId="14" fillId="3" borderId="29" xfId="0" applyFont="1" applyFill="1" applyBorder="1" applyAlignment="1">
      <alignment horizontal="left" vertical="center"/>
    </xf>
    <xf numFmtId="0" fontId="14" fillId="3" borderId="30" xfId="0" applyFont="1" applyFill="1" applyBorder="1" applyAlignment="1">
      <alignment horizontal="left" vertical="center"/>
    </xf>
    <xf numFmtId="166" fontId="20" fillId="3" borderId="0" xfId="0" applyNumberFormat="1" applyFont="1" applyFill="1" applyAlignment="1">
      <alignment horizontal="center" vertical="center"/>
    </xf>
    <xf numFmtId="0" fontId="24" fillId="4" borderId="0" xfId="0" applyFont="1" applyFill="1" applyAlignment="1">
      <alignment horizontal="center" vertical="center"/>
    </xf>
    <xf numFmtId="0" fontId="25" fillId="4" borderId="13" xfId="0" applyFont="1" applyFill="1" applyBorder="1" applyAlignment="1">
      <alignment horizontal="left" vertical="center"/>
    </xf>
    <xf numFmtId="0" fontId="28" fillId="0" borderId="0" xfId="0" applyFont="1" applyAlignment="1">
      <alignment horizontal="left"/>
    </xf>
    <xf numFmtId="0" fontId="11" fillId="0" borderId="8" xfId="0" applyFont="1" applyBorder="1" applyAlignment="1">
      <alignment horizontal="left" vertical="top"/>
    </xf>
    <xf numFmtId="0" fontId="11" fillId="0" borderId="5" xfId="0" applyFont="1" applyBorder="1" applyAlignment="1">
      <alignment horizontal="left" vertical="top"/>
    </xf>
    <xf numFmtId="0" fontId="11" fillId="0" borderId="5" xfId="0" applyFont="1" applyBorder="1" applyAlignment="1">
      <alignment horizontal="left" vertical="top" wrapText="1"/>
    </xf>
    <xf numFmtId="0" fontId="11" fillId="0" borderId="3" xfId="0" applyFont="1" applyBorder="1" applyAlignment="1">
      <alignment horizontal="left" vertical="top" wrapText="1"/>
    </xf>
    <xf numFmtId="0" fontId="5" fillId="0" borderId="2" xfId="0" applyFont="1" applyBorder="1" applyAlignment="1" applyProtection="1">
      <alignment horizontal="left" vertical="center" wrapText="1"/>
      <protection locked="0"/>
    </xf>
    <xf numFmtId="0" fontId="24" fillId="4" borderId="4" xfId="0" applyFont="1" applyFill="1" applyBorder="1" applyAlignment="1">
      <alignment horizontal="center" vertical="center"/>
    </xf>
    <xf numFmtId="0" fontId="11" fillId="0" borderId="4" xfId="0" applyFont="1" applyBorder="1"/>
    <xf numFmtId="165" fontId="8" fillId="3" borderId="0" xfId="5" applyNumberFormat="1" applyFont="1" applyFill="1" applyAlignment="1">
      <alignment wrapText="1"/>
    </xf>
    <xf numFmtId="165" fontId="8" fillId="3" borderId="0" xfId="0" applyNumberFormat="1" applyFont="1" applyFill="1" applyAlignment="1">
      <alignment wrapText="1"/>
    </xf>
    <xf numFmtId="165" fontId="11" fillId="3" borderId="0" xfId="0" applyNumberFormat="1" applyFont="1" applyFill="1"/>
    <xf numFmtId="165" fontId="11" fillId="0" borderId="3" xfId="5" applyNumberFormat="1" applyFont="1" applyBorder="1" applyAlignment="1">
      <alignment vertical="center"/>
    </xf>
    <xf numFmtId="165" fontId="25" fillId="4" borderId="0" xfId="0" applyNumberFormat="1" applyFont="1" applyFill="1"/>
    <xf numFmtId="165" fontId="11" fillId="0" borderId="5" xfId="5" applyNumberFormat="1" applyFont="1" applyBorder="1" applyAlignment="1">
      <alignment vertical="center"/>
    </xf>
    <xf numFmtId="165" fontId="11" fillId="0" borderId="5" xfId="5" applyNumberFormat="1" applyFont="1" applyBorder="1" applyAlignment="1">
      <alignment horizontal="right" vertical="center"/>
    </xf>
    <xf numFmtId="0" fontId="14" fillId="3" borderId="0" xfId="0" applyFont="1" applyFill="1" applyAlignment="1">
      <alignment wrapText="1"/>
    </xf>
    <xf numFmtId="0" fontId="13" fillId="3" borderId="0" xfId="0" applyFont="1" applyFill="1" applyAlignment="1">
      <alignment wrapText="1"/>
    </xf>
    <xf numFmtId="0" fontId="13" fillId="3" borderId="0" xfId="0" applyFont="1" applyFill="1" applyAlignment="1">
      <alignment horizontal="center" wrapText="1"/>
    </xf>
    <xf numFmtId="165" fontId="11" fillId="0" borderId="49" xfId="5" applyNumberFormat="1" applyFont="1" applyBorder="1"/>
    <xf numFmtId="166" fontId="24" fillId="3" borderId="0" xfId="0" applyNumberFormat="1" applyFont="1" applyFill="1" applyAlignment="1">
      <alignment horizontal="center" wrapText="1"/>
    </xf>
    <xf numFmtId="165" fontId="11" fillId="0" borderId="2" xfId="5" applyNumberFormat="1" applyFont="1" applyBorder="1"/>
    <xf numFmtId="166" fontId="13" fillId="3" borderId="0" xfId="0" applyNumberFormat="1" applyFont="1" applyFill="1" applyAlignment="1">
      <alignment horizontal="center" wrapText="1"/>
    </xf>
    <xf numFmtId="165" fontId="11" fillId="0" borderId="2" xfId="0" applyNumberFormat="1" applyFont="1" applyBorder="1"/>
    <xf numFmtId="0" fontId="13" fillId="3" borderId="0" xfId="0" applyFont="1" applyFill="1" applyAlignment="1">
      <alignment horizontal="right" wrapText="1"/>
    </xf>
    <xf numFmtId="0" fontId="12" fillId="0" borderId="0" xfId="0" applyFont="1" applyAlignment="1" applyProtection="1">
      <alignment horizontal="left" vertical="center"/>
      <protection locked="0"/>
    </xf>
    <xf numFmtId="0" fontId="12" fillId="0" borderId="22" xfId="0" applyFont="1" applyBorder="1" applyAlignment="1" applyProtection="1">
      <alignment horizontal="left" vertical="center"/>
      <protection locked="0"/>
    </xf>
    <xf numFmtId="0" fontId="12" fillId="0" borderId="0" xfId="0" applyFont="1" applyAlignment="1" applyProtection="1">
      <alignment horizontal="left" vertical="center"/>
      <protection locked="0"/>
      <extLst>
        <ext xmlns:xfpb="http://schemas.microsoft.com/office/spreadsheetml/2022/featurepropertybag" uri="{C7286773-470A-42A8-94C5-96B5CB345126}">
          <xfpb:xfComplement i="0"/>
        </ext>
      </extLst>
    </xf>
    <xf numFmtId="14" fontId="12" fillId="0" borderId="0" xfId="0" applyNumberFormat="1" applyFont="1" applyAlignment="1" applyProtection="1">
      <alignment horizontal="left" vertical="center"/>
      <protection locked="0"/>
    </xf>
    <xf numFmtId="0" fontId="5" fillId="0" borderId="5"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166" fontId="5" fillId="0" borderId="15" xfId="0" applyNumberFormat="1" applyFont="1" applyBorder="1" applyAlignment="1" applyProtection="1">
      <alignment vertical="center" wrapText="1"/>
      <protection locked="0"/>
    </xf>
    <xf numFmtId="166" fontId="5" fillId="0" borderId="5" xfId="0" applyNumberFormat="1" applyFont="1" applyBorder="1" applyAlignment="1" applyProtection="1">
      <alignment vertical="center" wrapText="1"/>
      <protection locked="0"/>
    </xf>
    <xf numFmtId="165" fontId="5" fillId="0" borderId="5" xfId="5" applyNumberFormat="1" applyFont="1" applyBorder="1" applyAlignment="1" applyProtection="1">
      <alignment vertical="center"/>
      <protection locked="0"/>
    </xf>
    <xf numFmtId="0" fontId="5" fillId="0" borderId="0" xfId="0" applyFont="1" applyAlignment="1">
      <alignment vertical="center"/>
    </xf>
    <xf numFmtId="0" fontId="5" fillId="0" borderId="2" xfId="0" applyFont="1" applyBorder="1" applyAlignment="1" applyProtection="1">
      <alignment vertical="center"/>
      <protection locked="0"/>
    </xf>
    <xf numFmtId="0" fontId="5" fillId="0" borderId="2" xfId="0" applyFont="1" applyBorder="1" applyAlignment="1" applyProtection="1">
      <alignment vertical="center" wrapText="1"/>
      <protection locked="0"/>
    </xf>
    <xf numFmtId="166" fontId="5" fillId="0" borderId="16" xfId="0" applyNumberFormat="1" applyFont="1" applyBorder="1" applyAlignment="1" applyProtection="1">
      <alignment vertical="center" wrapText="1"/>
      <protection locked="0"/>
    </xf>
    <xf numFmtId="166" fontId="5" fillId="0" borderId="1" xfId="0" applyNumberFormat="1" applyFont="1" applyBorder="1" applyAlignment="1" applyProtection="1">
      <alignment vertical="center" wrapText="1"/>
      <protection locked="0"/>
    </xf>
    <xf numFmtId="166" fontId="5" fillId="0" borderId="2" xfId="0" applyNumberFormat="1" applyFont="1" applyBorder="1" applyAlignment="1" applyProtection="1">
      <alignment vertical="center" wrapText="1"/>
      <protection locked="0"/>
    </xf>
    <xf numFmtId="165" fontId="5" fillId="0" borderId="2" xfId="5" applyNumberFormat="1" applyFont="1" applyBorder="1" applyAlignment="1" applyProtection="1">
      <alignment vertical="center"/>
      <protection locked="0"/>
    </xf>
    <xf numFmtId="166" fontId="5" fillId="0" borderId="14" xfId="0" applyNumberFormat="1" applyFont="1" applyBorder="1" applyAlignment="1" applyProtection="1">
      <alignment vertical="center" wrapText="1"/>
      <protection locked="0"/>
    </xf>
    <xf numFmtId="0" fontId="5" fillId="0" borderId="5" xfId="0" applyFont="1" applyBorder="1" applyAlignment="1" applyProtection="1">
      <alignment horizontal="left" vertical="center"/>
      <protection locked="0"/>
    </xf>
    <xf numFmtId="0" fontId="5" fillId="0" borderId="5" xfId="0" applyFont="1" applyBorder="1" applyAlignment="1" applyProtection="1">
      <alignment horizontal="left" vertical="center" wrapText="1" shrinkToFit="1"/>
      <protection locked="0"/>
    </xf>
    <xf numFmtId="0" fontId="5" fillId="0" borderId="5" xfId="0" applyFont="1" applyBorder="1" applyAlignment="1" applyProtection="1">
      <alignment horizontal="left" vertical="center" wrapText="1"/>
      <protection locked="0"/>
    </xf>
    <xf numFmtId="166" fontId="5" fillId="0" borderId="5" xfId="0" applyNumberFormat="1" applyFont="1" applyBorder="1" applyAlignment="1" applyProtection="1">
      <alignment horizontal="left" vertical="center" wrapText="1"/>
      <protection locked="0"/>
    </xf>
    <xf numFmtId="165" fontId="5" fillId="0" borderId="5" xfId="5" applyNumberFormat="1"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2" xfId="0" applyFont="1" applyBorder="1" applyAlignment="1" applyProtection="1">
      <alignment horizontal="left" vertical="center" wrapText="1" shrinkToFit="1"/>
      <protection locked="0"/>
    </xf>
    <xf numFmtId="166" fontId="5" fillId="0" borderId="2" xfId="0" applyNumberFormat="1" applyFont="1" applyBorder="1" applyAlignment="1" applyProtection="1">
      <alignment horizontal="left" vertical="center" wrapText="1"/>
      <protection locked="0"/>
    </xf>
    <xf numFmtId="165" fontId="5" fillId="0" borderId="2" xfId="5" applyNumberFormat="1" applyFont="1" applyBorder="1" applyAlignment="1" applyProtection="1">
      <alignment horizontal="left" vertical="center"/>
      <protection locked="0"/>
    </xf>
    <xf numFmtId="165" fontId="5" fillId="0" borderId="5" xfId="0" applyNumberFormat="1" applyFont="1" applyBorder="1" applyAlignment="1" applyProtection="1">
      <alignment horizontal="left" vertical="center"/>
      <protection locked="0"/>
    </xf>
    <xf numFmtId="165" fontId="5" fillId="0" borderId="2" xfId="0" applyNumberFormat="1" applyFont="1" applyBorder="1" applyAlignment="1" applyProtection="1">
      <alignment horizontal="left" vertical="center"/>
      <protection locked="0"/>
    </xf>
    <xf numFmtId="0" fontId="10"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vertical="center"/>
    </xf>
    <xf numFmtId="166" fontId="8" fillId="3" borderId="0" xfId="0" applyNumberFormat="1" applyFont="1" applyFill="1" applyAlignment="1">
      <alignment vertical="center"/>
    </xf>
    <xf numFmtId="165" fontId="8" fillId="3" borderId="0" xfId="0" applyNumberFormat="1" applyFont="1" applyFill="1" applyAlignment="1">
      <alignment vertical="center"/>
    </xf>
    <xf numFmtId="0" fontId="14" fillId="3" borderId="0" xfId="0" applyFont="1" applyFill="1" applyAlignment="1">
      <alignment vertical="center" wrapText="1"/>
    </xf>
    <xf numFmtId="166" fontId="14" fillId="3" borderId="0" xfId="0" applyNumberFormat="1" applyFont="1" applyFill="1" applyAlignment="1">
      <alignment vertical="center" wrapText="1"/>
    </xf>
    <xf numFmtId="0" fontId="13" fillId="3" borderId="0" xfId="0" applyFont="1" applyFill="1" applyAlignment="1">
      <alignment vertical="center" wrapText="1"/>
    </xf>
    <xf numFmtId="165" fontId="11" fillId="0" borderId="2" xfId="5" applyNumberFormat="1" applyFont="1" applyBorder="1" applyAlignment="1" applyProtection="1">
      <alignment vertical="center"/>
    </xf>
    <xf numFmtId="0" fontId="31" fillId="0" borderId="0" xfId="0" applyFont="1" applyAlignment="1">
      <alignment vertical="center"/>
    </xf>
    <xf numFmtId="0" fontId="0" fillId="0" borderId="0" xfId="0" applyAlignment="1">
      <alignment vertical="center" wrapText="1"/>
    </xf>
    <xf numFmtId="166"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9" fillId="3" borderId="0" xfId="0" applyFont="1" applyFill="1" applyAlignment="1">
      <alignment vertical="center"/>
    </xf>
    <xf numFmtId="0" fontId="22" fillId="0" borderId="0" xfId="0" applyFont="1" applyAlignment="1">
      <alignment vertical="center"/>
    </xf>
    <xf numFmtId="0" fontId="0" fillId="0" borderId="0" xfId="0" applyAlignment="1">
      <alignment vertical="top"/>
    </xf>
    <xf numFmtId="0" fontId="12" fillId="0" borderId="0" xfId="0" applyFont="1" applyAlignment="1">
      <alignment vertical="top"/>
    </xf>
    <xf numFmtId="0" fontId="5" fillId="0" borderId="8" xfId="0" applyFont="1" applyBorder="1" applyAlignment="1" applyProtection="1">
      <alignment horizontal="left" vertical="center"/>
      <protection locked="0"/>
    </xf>
    <xf numFmtId="0" fontId="5" fillId="0" borderId="5" xfId="0" applyFont="1" applyBorder="1" applyAlignment="1" applyProtection="1">
      <alignment horizontal="left" vertical="center" shrinkToFit="1"/>
      <protection locked="0"/>
    </xf>
    <xf numFmtId="14" fontId="5" fillId="0" borderId="5" xfId="0" applyNumberFormat="1" applyFont="1" applyBorder="1" applyAlignment="1" applyProtection="1">
      <alignment horizontal="left" vertical="center"/>
      <protection locked="0"/>
    </xf>
    <xf numFmtId="14" fontId="5" fillId="0" borderId="5" xfId="0" applyNumberFormat="1" applyFont="1" applyBorder="1" applyAlignment="1" applyProtection="1">
      <alignment horizontal="left" vertical="center" wrapText="1"/>
      <protection locked="0"/>
    </xf>
    <xf numFmtId="165" fontId="5" fillId="0" borderId="5" xfId="5" applyNumberFormat="1" applyFont="1" applyBorder="1" applyAlignment="1" applyProtection="1">
      <alignment horizontal="left" vertical="center" wrapText="1"/>
      <protection locked="0"/>
    </xf>
    <xf numFmtId="14" fontId="5" fillId="0" borderId="2" xfId="0" applyNumberFormat="1" applyFont="1" applyBorder="1" applyAlignment="1" applyProtection="1">
      <alignment horizontal="left" vertical="center" wrapText="1"/>
      <protection locked="0"/>
    </xf>
    <xf numFmtId="165" fontId="5" fillId="0" borderId="2" xfId="5" applyNumberFormat="1" applyFont="1" applyBorder="1" applyAlignment="1" applyProtection="1">
      <alignment horizontal="left" vertical="center" wrapText="1"/>
      <protection locked="0"/>
    </xf>
    <xf numFmtId="0" fontId="5"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wrapText="1"/>
      <protection locked="0"/>
    </xf>
    <xf numFmtId="166" fontId="5" fillId="0" borderId="0" xfId="0" applyNumberFormat="1" applyFont="1" applyAlignment="1" applyProtection="1">
      <alignment horizontal="left" vertical="center"/>
      <protection locked="0"/>
    </xf>
    <xf numFmtId="166" fontId="5" fillId="0" borderId="5" xfId="0" applyNumberFormat="1" applyFont="1" applyBorder="1" applyAlignment="1" applyProtection="1">
      <alignment horizontal="left" vertical="center"/>
      <protection locked="0"/>
    </xf>
    <xf numFmtId="166" fontId="5" fillId="0" borderId="2" xfId="0" applyNumberFormat="1" applyFont="1" applyBorder="1" applyAlignment="1" applyProtection="1">
      <alignment horizontal="left" vertical="center"/>
      <protection locked="0"/>
    </xf>
    <xf numFmtId="0" fontId="5" fillId="0" borderId="14" xfId="0" applyFont="1" applyBorder="1" applyAlignment="1" applyProtection="1">
      <alignment horizontal="left" vertical="center" wrapText="1"/>
      <protection locked="0"/>
    </xf>
    <xf numFmtId="166" fontId="5" fillId="0" borderId="14" xfId="0" applyNumberFormat="1" applyFont="1" applyBorder="1" applyAlignment="1" applyProtection="1">
      <alignment horizontal="left" vertical="center"/>
      <protection locked="0"/>
    </xf>
    <xf numFmtId="165" fontId="5" fillId="0" borderId="14" xfId="5" applyNumberFormat="1" applyFont="1" applyBorder="1" applyAlignment="1" applyProtection="1">
      <alignment horizontal="left" vertical="center"/>
      <protection locked="0"/>
    </xf>
    <xf numFmtId="49" fontId="5" fillId="0" borderId="2" xfId="0"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14" xfId="0" applyFont="1" applyBorder="1" applyAlignment="1" applyProtection="1">
      <alignment horizontal="left" vertical="center"/>
      <protection locked="0"/>
    </xf>
    <xf numFmtId="14" fontId="5" fillId="0" borderId="14" xfId="0" applyNumberFormat="1"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33" fillId="0" borderId="50" xfId="0" applyFont="1" applyBorder="1" applyAlignment="1" applyProtection="1">
      <alignment horizontal="left" vertical="center" wrapText="1" shrinkToFit="1"/>
      <protection locked="0"/>
    </xf>
    <xf numFmtId="0" fontId="33" fillId="0" borderId="5" xfId="0" applyFont="1" applyBorder="1" applyAlignment="1" applyProtection="1">
      <alignment horizontal="left" vertical="center" wrapText="1" shrinkToFit="1"/>
      <protection locked="0"/>
    </xf>
    <xf numFmtId="0" fontId="33" fillId="0" borderId="2" xfId="0" applyFont="1" applyBorder="1" applyAlignment="1" applyProtection="1">
      <alignment horizontal="left" vertical="center" wrapText="1" shrinkToFit="1"/>
      <protection locked="0"/>
    </xf>
    <xf numFmtId="0" fontId="18" fillId="0" borderId="5" xfId="0" applyFont="1" applyBorder="1" applyAlignment="1" applyProtection="1">
      <alignment horizontal="left" vertical="center" wrapText="1" shrinkToFit="1"/>
      <protection locked="0"/>
    </xf>
    <xf numFmtId="0" fontId="18" fillId="0" borderId="2" xfId="0" applyFont="1" applyBorder="1" applyAlignment="1" applyProtection="1">
      <alignment horizontal="left" vertical="center" wrapText="1" shrinkToFit="1"/>
      <protection locked="0"/>
    </xf>
    <xf numFmtId="0" fontId="34" fillId="3" borderId="0" xfId="0" applyFont="1" applyFill="1" applyAlignment="1">
      <alignment wrapText="1"/>
    </xf>
    <xf numFmtId="0" fontId="18" fillId="0" borderId="5" xfId="0" applyFont="1" applyBorder="1" applyAlignment="1" applyProtection="1">
      <alignment vertical="center" wrapText="1" shrinkToFit="1"/>
      <protection locked="0"/>
    </xf>
    <xf numFmtId="0" fontId="18" fillId="0" borderId="2" xfId="0" applyFont="1" applyBorder="1" applyAlignment="1" applyProtection="1">
      <alignment vertical="center" wrapText="1" shrinkToFit="1"/>
      <protection locked="0"/>
    </xf>
    <xf numFmtId="0" fontId="34" fillId="3" borderId="0" xfId="0" applyFont="1" applyFill="1" applyAlignment="1">
      <alignment vertical="center" wrapText="1"/>
    </xf>
    <xf numFmtId="0" fontId="14" fillId="3" borderId="13" xfId="0" applyFont="1" applyFill="1" applyBorder="1" applyAlignment="1">
      <alignment vertical="center"/>
    </xf>
    <xf numFmtId="0" fontId="9" fillId="3" borderId="21" xfId="0" applyFont="1" applyFill="1" applyBorder="1" applyAlignment="1">
      <alignment horizontal="left" vertical="center"/>
    </xf>
    <xf numFmtId="0" fontId="10" fillId="3" borderId="0" xfId="0" applyFont="1" applyFill="1" applyAlignment="1">
      <alignment horizontal="left" vertical="center"/>
    </xf>
    <xf numFmtId="0" fontId="6" fillId="3" borderId="0" xfId="0" applyFont="1" applyFill="1" applyAlignment="1">
      <alignment horizontal="left" vertical="center"/>
    </xf>
    <xf numFmtId="0" fontId="9" fillId="3" borderId="22" xfId="0" applyFont="1" applyFill="1" applyBorder="1" applyAlignment="1">
      <alignment horizontal="left" vertical="center"/>
    </xf>
    <xf numFmtId="0" fontId="5" fillId="0" borderId="21" xfId="0" applyFont="1" applyBorder="1" applyAlignment="1">
      <alignment horizontal="left" vertical="center"/>
    </xf>
    <xf numFmtId="0" fontId="35" fillId="0" borderId="0" xfId="0" applyFont="1" applyAlignment="1">
      <alignment horizontal="left" vertical="center"/>
    </xf>
    <xf numFmtId="0" fontId="5" fillId="0" borderId="22" xfId="0" applyFont="1" applyBorder="1" applyAlignment="1">
      <alignment horizontal="left" vertical="center"/>
    </xf>
    <xf numFmtId="0" fontId="36" fillId="0" borderId="0" xfId="4" applyFont="1" applyBorder="1" applyAlignment="1">
      <alignment horizontal="left" vertical="center"/>
    </xf>
    <xf numFmtId="0" fontId="36" fillId="0" borderId="0" xfId="4" applyFont="1" applyAlignment="1">
      <alignment horizontal="left" vertical="center"/>
    </xf>
    <xf numFmtId="0" fontId="5" fillId="3" borderId="0" xfId="0" applyFont="1" applyFill="1" applyAlignment="1">
      <alignment horizontal="left" vertical="center"/>
    </xf>
    <xf numFmtId="0" fontId="35" fillId="3" borderId="0" xfId="0" applyFont="1" applyFill="1" applyAlignment="1">
      <alignment horizontal="left" vertical="center"/>
    </xf>
    <xf numFmtId="0" fontId="5" fillId="3" borderId="22" xfId="0" applyFont="1" applyFill="1" applyBorder="1" applyAlignment="1">
      <alignment horizontal="left" vertical="center"/>
    </xf>
    <xf numFmtId="0" fontId="37" fillId="0" borderId="21" xfId="0" applyFont="1" applyBorder="1" applyAlignment="1">
      <alignment horizontal="left" vertical="center"/>
    </xf>
    <xf numFmtId="44" fontId="37" fillId="0" borderId="0" xfId="0" applyNumberFormat="1" applyFont="1" applyAlignment="1">
      <alignment horizontal="left" vertical="center"/>
    </xf>
    <xf numFmtId="0" fontId="12" fillId="6" borderId="0" xfId="0" applyFont="1" applyFill="1"/>
    <xf numFmtId="0" fontId="0" fillId="6" borderId="0" xfId="0" applyFill="1"/>
    <xf numFmtId="0" fontId="38" fillId="0" borderId="0" xfId="0" applyFont="1"/>
    <xf numFmtId="0" fontId="13" fillId="7" borderId="0" xfId="2" applyFont="1" applyFill="1"/>
    <xf numFmtId="0" fontId="13" fillId="7" borderId="13" xfId="2" applyFont="1" applyFill="1" applyBorder="1"/>
    <xf numFmtId="0" fontId="5" fillId="0" borderId="0" xfId="2" applyFont="1"/>
    <xf numFmtId="0" fontId="2" fillId="0" borderId="0" xfId="2"/>
    <xf numFmtId="0" fontId="2" fillId="0" borderId="13" xfId="2" applyBorder="1"/>
    <xf numFmtId="0" fontId="2" fillId="0" borderId="24" xfId="2" applyBorder="1"/>
    <xf numFmtId="0" fontId="0" fillId="0" borderId="13" xfId="0" applyBorder="1"/>
    <xf numFmtId="0" fontId="12" fillId="0" borderId="10" xfId="0" applyFont="1" applyBorder="1" applyAlignment="1" applyProtection="1">
      <alignment horizontal="left" vertical="center"/>
      <protection locked="0"/>
    </xf>
    <xf numFmtId="0" fontId="12" fillId="2" borderId="0" xfId="0" applyFont="1" applyFill="1" applyProtection="1">
      <protection locked="0"/>
    </xf>
    <xf numFmtId="0" fontId="12" fillId="0" borderId="0" xfId="0" applyFont="1" applyProtection="1">
      <protection locked="0"/>
    </xf>
    <xf numFmtId="0" fontId="11" fillId="0" borderId="0" xfId="0" applyFont="1" applyProtection="1">
      <protection locked="0"/>
    </xf>
    <xf numFmtId="0" fontId="13" fillId="3" borderId="0" xfId="0" applyFont="1" applyFill="1" applyAlignment="1" applyProtection="1">
      <alignment vertical="center"/>
      <protection locked="0"/>
    </xf>
    <xf numFmtId="0" fontId="14" fillId="3" borderId="0" xfId="0" applyFont="1" applyFill="1" applyAlignment="1" applyProtection="1">
      <alignment vertical="center"/>
      <protection locked="0"/>
    </xf>
    <xf numFmtId="0" fontId="12" fillId="3" borderId="0" xfId="0" applyFont="1" applyFill="1" applyAlignment="1" applyProtection="1">
      <alignment vertical="center"/>
      <protection locked="0"/>
    </xf>
    <xf numFmtId="0" fontId="12" fillId="3" borderId="22" xfId="0" applyFont="1" applyFill="1" applyBorder="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2" fillId="0" borderId="21" xfId="0" applyFont="1" applyBorder="1" applyAlignment="1" applyProtection="1">
      <alignment horizontal="left" vertical="center"/>
      <protection locked="0"/>
    </xf>
    <xf numFmtId="0" fontId="12" fillId="2" borderId="0" xfId="0" applyFont="1" applyFill="1" applyAlignment="1" applyProtection="1">
      <alignment horizontal="left" vertical="center"/>
      <protection locked="0"/>
    </xf>
    <xf numFmtId="0" fontId="13" fillId="3" borderId="21" xfId="0" applyFont="1" applyFill="1" applyBorder="1" applyAlignment="1" applyProtection="1">
      <alignment horizontal="left" vertical="center"/>
      <protection locked="0"/>
    </xf>
    <xf numFmtId="0" fontId="13" fillId="3" borderId="0" xfId="0" applyFont="1" applyFill="1" applyAlignment="1" applyProtection="1">
      <alignment horizontal="left" vertical="center"/>
      <protection locked="0"/>
    </xf>
    <xf numFmtId="0" fontId="14" fillId="3" borderId="0" xfId="0" applyFont="1" applyFill="1" applyAlignment="1" applyProtection="1">
      <alignment horizontal="left" vertical="center"/>
      <protection locked="0"/>
    </xf>
    <xf numFmtId="0" fontId="12" fillId="3" borderId="0" xfId="0" applyFont="1" applyFill="1" applyAlignment="1" applyProtection="1">
      <alignment horizontal="left" vertical="center"/>
      <protection locked="0"/>
    </xf>
    <xf numFmtId="0" fontId="12" fillId="3" borderId="22" xfId="0" applyFont="1" applyFill="1" applyBorder="1" applyAlignment="1" applyProtection="1">
      <alignment horizontal="left" vertical="center"/>
      <protection locked="0"/>
    </xf>
    <xf numFmtId="0" fontId="11" fillId="0" borderId="21"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1" fillId="5" borderId="48" xfId="0" applyFont="1" applyFill="1" applyBorder="1" applyAlignment="1" applyProtection="1">
      <alignment horizontal="left" vertical="center"/>
      <protection locked="0"/>
    </xf>
    <xf numFmtId="0" fontId="11" fillId="5" borderId="19" xfId="0" applyFont="1" applyFill="1" applyBorder="1" applyAlignment="1" applyProtection="1">
      <alignment horizontal="left" vertical="center"/>
      <protection locked="0"/>
    </xf>
    <xf numFmtId="0" fontId="11" fillId="5" borderId="43" xfId="0" applyFont="1" applyFill="1" applyBorder="1" applyAlignment="1" applyProtection="1">
      <alignment horizontal="left" vertical="center"/>
      <protection locked="0"/>
    </xf>
    <xf numFmtId="0" fontId="11" fillId="5" borderId="20" xfId="0" applyFont="1" applyFill="1" applyBorder="1" applyAlignment="1" applyProtection="1">
      <alignment horizontal="left" vertical="center"/>
      <protection locked="0"/>
    </xf>
    <xf numFmtId="0" fontId="11" fillId="0" borderId="45"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53" xfId="0" applyFont="1" applyBorder="1" applyAlignment="1" applyProtection="1">
      <alignment horizontal="center" vertical="center"/>
      <protection locked="0"/>
    </xf>
    <xf numFmtId="165" fontId="11" fillId="0" borderId="9" xfId="0" applyNumberFormat="1" applyFont="1" applyBorder="1" applyAlignment="1" applyProtection="1">
      <alignment horizontal="center" vertical="center"/>
      <protection locked="0"/>
    </xf>
    <xf numFmtId="165" fontId="12" fillId="0" borderId="10" xfId="0" applyNumberFormat="1" applyFont="1" applyBorder="1" applyAlignment="1" applyProtection="1">
      <alignment horizontal="center" vertical="center"/>
      <protection locked="0"/>
    </xf>
    <xf numFmtId="165" fontId="12" fillId="0" borderId="51" xfId="0" applyNumberFormat="1" applyFont="1" applyBorder="1" applyAlignment="1" applyProtection="1">
      <alignment horizontal="center" vertical="center"/>
      <protection locked="0"/>
    </xf>
    <xf numFmtId="0" fontId="12" fillId="0" borderId="57" xfId="0" applyFont="1" applyBorder="1" applyAlignment="1" applyProtection="1">
      <alignment horizontal="left" vertical="center"/>
      <protection locked="0"/>
    </xf>
    <xf numFmtId="0" fontId="18" fillId="0" borderId="21" xfId="0" applyFont="1" applyBorder="1" applyAlignment="1" applyProtection="1">
      <alignment horizontal="left" vertical="center"/>
      <protection locked="0"/>
    </xf>
    <xf numFmtId="165" fontId="11" fillId="0" borderId="12" xfId="0" applyNumberFormat="1" applyFont="1" applyBorder="1" applyAlignment="1" applyProtection="1">
      <alignment horizontal="center" vertical="center"/>
      <protection locked="0"/>
    </xf>
    <xf numFmtId="165" fontId="12" fillId="0" borderId="0" xfId="0" applyNumberFormat="1" applyFont="1" applyAlignment="1" applyProtection="1">
      <alignment horizontal="center" vertical="center"/>
      <protection locked="0"/>
    </xf>
    <xf numFmtId="165" fontId="12" fillId="0" borderId="58" xfId="0" applyNumberFormat="1" applyFont="1" applyBorder="1" applyAlignment="1" applyProtection="1">
      <alignment horizontal="center" vertical="center"/>
      <protection locked="0"/>
    </xf>
    <xf numFmtId="0" fontId="23" fillId="0" borderId="21" xfId="0" applyFont="1" applyBorder="1" applyAlignment="1" applyProtection="1">
      <alignment horizontal="left" vertical="center"/>
      <protection locked="0"/>
    </xf>
    <xf numFmtId="0" fontId="12" fillId="0" borderId="41" xfId="0" applyFont="1" applyBorder="1" applyAlignment="1" applyProtection="1">
      <alignment horizontal="center" vertical="center"/>
      <protection locked="0"/>
    </xf>
    <xf numFmtId="165" fontId="11" fillId="0" borderId="22" xfId="0" applyNumberFormat="1" applyFont="1" applyBorder="1" applyAlignment="1" applyProtection="1">
      <alignment horizontal="center" vertical="center"/>
      <protection locked="0"/>
    </xf>
    <xf numFmtId="0" fontId="18" fillId="0" borderId="0" xfId="0" applyFont="1" applyAlignment="1" applyProtection="1">
      <alignment horizontal="left" vertical="center"/>
      <protection locked="0"/>
    </xf>
    <xf numFmtId="165" fontId="11" fillId="0" borderId="0" xfId="0" applyNumberFormat="1" applyFont="1" applyAlignment="1" applyProtection="1">
      <alignment horizontal="center" vertical="center"/>
      <protection locked="0"/>
    </xf>
    <xf numFmtId="165" fontId="11" fillId="0" borderId="58" xfId="0" applyNumberFormat="1" applyFont="1" applyBorder="1" applyAlignment="1" applyProtection="1">
      <alignment horizontal="center" vertical="center"/>
      <protection locked="0"/>
    </xf>
    <xf numFmtId="165" fontId="12" fillId="0" borderId="12" xfId="0" applyNumberFormat="1" applyFont="1" applyBorder="1" applyAlignment="1" applyProtection="1">
      <alignment horizontal="center" vertical="center"/>
      <protection locked="0"/>
    </xf>
    <xf numFmtId="0" fontId="21" fillId="0" borderId="21" xfId="0" applyFont="1" applyBorder="1" applyAlignment="1" applyProtection="1">
      <alignment horizontal="left" vertical="center"/>
      <protection locked="0"/>
    </xf>
    <xf numFmtId="0" fontId="12" fillId="0" borderId="31"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165" fontId="12" fillId="0" borderId="52" xfId="0" applyNumberFormat="1" applyFont="1" applyBorder="1" applyAlignment="1" applyProtection="1">
      <alignment horizontal="center" vertical="center"/>
      <protection locked="0"/>
    </xf>
    <xf numFmtId="0" fontId="15" fillId="0" borderId="0" xfId="0" applyFont="1" applyAlignment="1" applyProtection="1">
      <alignment horizontal="left" vertical="center"/>
      <protection locked="0"/>
    </xf>
    <xf numFmtId="0" fontId="13" fillId="3" borderId="22" xfId="0" applyFont="1" applyFill="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165" fontId="11" fillId="0" borderId="2" xfId="0" applyNumberFormat="1" applyFont="1" applyBorder="1" applyAlignment="1" applyProtection="1">
      <alignment horizontal="left" vertical="center"/>
      <protection locked="0"/>
    </xf>
    <xf numFmtId="44" fontId="11" fillId="0" borderId="0" xfId="0" applyNumberFormat="1" applyFont="1" applyAlignment="1" applyProtection="1">
      <alignment horizontal="left" vertical="center"/>
      <protection locked="0"/>
    </xf>
    <xf numFmtId="0" fontId="12" fillId="0" borderId="0" xfId="0" applyFont="1" applyAlignment="1" applyProtection="1">
      <alignment wrapText="1"/>
      <protection locked="0"/>
    </xf>
    <xf numFmtId="0" fontId="0" fillId="0" borderId="0" xfId="0" applyProtection="1">
      <protection locked="0"/>
    </xf>
    <xf numFmtId="0" fontId="11" fillId="0" borderId="2" xfId="0" applyFont="1" applyBorder="1"/>
    <xf numFmtId="0" fontId="2" fillId="0" borderId="46" xfId="2" applyBorder="1"/>
    <xf numFmtId="0" fontId="9" fillId="3" borderId="28" xfId="0" applyFont="1" applyFill="1" applyBorder="1" applyAlignment="1">
      <alignment horizontal="left" vertical="center"/>
    </xf>
    <xf numFmtId="0" fontId="9" fillId="3" borderId="9" xfId="0" applyFont="1" applyFill="1" applyBorder="1" applyAlignment="1">
      <alignment horizontal="left" vertical="center"/>
    </xf>
    <xf numFmtId="0" fontId="39" fillId="4" borderId="0" xfId="0" applyFont="1" applyFill="1" applyAlignment="1">
      <alignment horizontal="left" vertical="center"/>
    </xf>
    <xf numFmtId="165" fontId="11" fillId="0" borderId="0" xfId="0" applyNumberFormat="1" applyFont="1" applyAlignment="1" applyProtection="1">
      <alignment horizontal="left" vertical="center"/>
      <protection locked="0"/>
    </xf>
    <xf numFmtId="0" fontId="16" fillId="0" borderId="23" xfId="0" applyFont="1" applyBorder="1" applyAlignment="1">
      <alignment horizontal="left"/>
    </xf>
    <xf numFmtId="0" fontId="17" fillId="0" borderId="24" xfId="0" applyFont="1" applyBorder="1" applyAlignment="1">
      <alignment horizontal="left"/>
    </xf>
    <xf numFmtId="0" fontId="6" fillId="0" borderId="24" xfId="0" applyFont="1" applyBorder="1" applyAlignment="1">
      <alignment horizontal="left"/>
    </xf>
    <xf numFmtId="0" fontId="12" fillId="0" borderId="24" xfId="0" applyFont="1" applyBorder="1" applyAlignment="1">
      <alignment horizontal="left"/>
    </xf>
    <xf numFmtId="0" fontId="12" fillId="0" borderId="25" xfId="0" applyFont="1" applyBorder="1" applyAlignment="1">
      <alignment horizontal="left"/>
    </xf>
    <xf numFmtId="0" fontId="18" fillId="0" borderId="22" xfId="0" applyFont="1" applyBorder="1"/>
    <xf numFmtId="0" fontId="12" fillId="0" borderId="21" xfId="0" applyFont="1" applyBorder="1"/>
    <xf numFmtId="0" fontId="18" fillId="0" borderId="0" xfId="0" applyFont="1"/>
    <xf numFmtId="0" fontId="18" fillId="0" borderId="17" xfId="0" applyFont="1" applyBorder="1"/>
    <xf numFmtId="0" fontId="12" fillId="0" borderId="18" xfId="0" applyFont="1" applyBorder="1"/>
    <xf numFmtId="0" fontId="0" fillId="0" borderId="26" xfId="0" applyBorder="1"/>
    <xf numFmtId="14" fontId="5" fillId="0" borderId="2" xfId="0" applyNumberFormat="1" applyFont="1" applyBorder="1" applyAlignment="1" applyProtection="1">
      <alignment vertical="center" wrapText="1"/>
      <protection locked="0"/>
    </xf>
    <xf numFmtId="14" fontId="5" fillId="0" borderId="2" xfId="0" applyNumberFormat="1" applyFont="1" applyBorder="1" applyAlignment="1" applyProtection="1">
      <alignment horizontal="left" vertical="center"/>
      <protection locked="0"/>
    </xf>
    <xf numFmtId="0" fontId="29" fillId="3" borderId="17" xfId="0" applyFont="1" applyFill="1" applyBorder="1" applyAlignment="1">
      <alignment horizontal="left" vertical="center" wrapText="1" indent="2"/>
    </xf>
    <xf numFmtId="0" fontId="29" fillId="3" borderId="18" xfId="0" applyFont="1" applyFill="1" applyBorder="1" applyAlignment="1">
      <alignment horizontal="left" vertical="center" indent="2"/>
    </xf>
    <xf numFmtId="0" fontId="29" fillId="3" borderId="21" xfId="0" applyFont="1" applyFill="1" applyBorder="1" applyAlignment="1">
      <alignment horizontal="left" vertical="center" indent="2"/>
    </xf>
    <xf numFmtId="0" fontId="29" fillId="3" borderId="0" xfId="0" applyFont="1" applyFill="1" applyAlignment="1">
      <alignment horizontal="left" vertical="center" indent="2"/>
    </xf>
    <xf numFmtId="0" fontId="29" fillId="3" borderId="23" xfId="0" applyFont="1" applyFill="1" applyBorder="1" applyAlignment="1">
      <alignment horizontal="left" vertical="center" indent="2"/>
    </xf>
    <xf numFmtId="0" fontId="29" fillId="3" borderId="24" xfId="0" applyFont="1" applyFill="1" applyBorder="1" applyAlignment="1">
      <alignment horizontal="left" vertical="center" indent="2"/>
    </xf>
    <xf numFmtId="0" fontId="18" fillId="0" borderId="28" xfId="0" applyFont="1" applyBorder="1" applyAlignment="1" applyProtection="1">
      <alignment horizontal="left" vertical="center"/>
      <protection locked="0"/>
    </xf>
    <xf numFmtId="0" fontId="18" fillId="0" borderId="29" xfId="0" applyFont="1" applyBorder="1" applyAlignment="1" applyProtection="1">
      <alignment horizontal="left" vertical="center"/>
      <protection locked="0"/>
    </xf>
    <xf numFmtId="0" fontId="18" fillId="0" borderId="30"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12" fillId="0" borderId="29"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12" fillId="0" borderId="21"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5" borderId="17" xfId="0" applyFont="1" applyFill="1" applyBorder="1" applyAlignment="1" applyProtection="1">
      <alignment horizontal="left" vertical="center" wrapText="1"/>
      <protection locked="0"/>
    </xf>
    <xf numFmtId="0" fontId="12" fillId="5" borderId="18" xfId="0" applyFont="1" applyFill="1" applyBorder="1" applyAlignment="1" applyProtection="1">
      <alignment horizontal="left" vertical="center" wrapText="1"/>
      <protection locked="0"/>
    </xf>
    <xf numFmtId="0" fontId="12" fillId="5" borderId="26" xfId="0" applyFont="1" applyFill="1" applyBorder="1" applyAlignment="1" applyProtection="1">
      <alignment horizontal="left" vertical="center" wrapText="1"/>
      <protection locked="0"/>
    </xf>
    <xf numFmtId="0" fontId="12" fillId="5" borderId="21" xfId="0" applyFont="1" applyFill="1" applyBorder="1" applyAlignment="1" applyProtection="1">
      <alignment horizontal="left" vertical="center" wrapText="1"/>
      <protection locked="0"/>
    </xf>
    <xf numFmtId="0" fontId="12" fillId="5" borderId="0" xfId="0" applyFont="1" applyFill="1" applyAlignment="1" applyProtection="1">
      <alignment horizontal="left" vertical="center" wrapText="1"/>
      <protection locked="0"/>
    </xf>
    <xf numFmtId="0" fontId="12" fillId="5" borderId="22" xfId="0" applyFont="1" applyFill="1" applyBorder="1" applyAlignment="1" applyProtection="1">
      <alignment horizontal="left" vertical="center" wrapText="1"/>
      <protection locked="0"/>
    </xf>
    <xf numFmtId="0" fontId="12" fillId="5" borderId="23" xfId="0" applyFont="1" applyFill="1" applyBorder="1" applyAlignment="1" applyProtection="1">
      <alignment horizontal="left" vertical="center" wrapText="1"/>
      <protection locked="0"/>
    </xf>
    <xf numFmtId="0" fontId="12" fillId="5" borderId="24" xfId="0" applyFont="1" applyFill="1" applyBorder="1" applyAlignment="1" applyProtection="1">
      <alignment horizontal="left" vertical="center" wrapText="1"/>
      <protection locked="0"/>
    </xf>
    <xf numFmtId="0" fontId="12" fillId="5" borderId="25" xfId="0" applyFont="1" applyFill="1" applyBorder="1" applyAlignment="1" applyProtection="1">
      <alignment horizontal="left" vertical="center" wrapText="1"/>
      <protection locked="0"/>
    </xf>
    <xf numFmtId="0" fontId="11" fillId="0" borderId="6"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2" fillId="0" borderId="0" xfId="0" applyFont="1" applyAlignment="1" applyProtection="1">
      <alignment horizontal="right" vertical="center"/>
      <protection locked="0"/>
    </xf>
    <xf numFmtId="0" fontId="12" fillId="0" borderId="0" xfId="0" applyFont="1" applyAlignment="1" applyProtection="1">
      <alignment horizontal="left" vertical="center"/>
      <protection locked="0"/>
    </xf>
    <xf numFmtId="165" fontId="11" fillId="0" borderId="12" xfId="0" applyNumberFormat="1" applyFont="1" applyBorder="1" applyAlignment="1">
      <alignment horizontal="center" vertical="center"/>
    </xf>
    <xf numFmtId="165" fontId="11" fillId="0" borderId="0" xfId="0" applyNumberFormat="1" applyFont="1" applyAlignment="1">
      <alignment horizontal="center" vertical="center"/>
    </xf>
    <xf numFmtId="165" fontId="11" fillId="0" borderId="22" xfId="0" applyNumberFormat="1" applyFont="1" applyBorder="1" applyAlignment="1">
      <alignment horizontal="center" vertical="center"/>
    </xf>
    <xf numFmtId="0" fontId="11" fillId="5" borderId="42" xfId="0" applyFont="1" applyFill="1" applyBorder="1" applyAlignment="1" applyProtection="1">
      <alignment horizontal="left" vertical="center"/>
      <protection locked="0"/>
    </xf>
    <xf numFmtId="0" fontId="11" fillId="5" borderId="43" xfId="0" applyFont="1" applyFill="1" applyBorder="1" applyAlignment="1" applyProtection="1">
      <alignment horizontal="left" vertical="center"/>
      <protection locked="0"/>
    </xf>
    <xf numFmtId="0" fontId="11" fillId="5" borderId="20" xfId="0" applyFont="1" applyFill="1" applyBorder="1" applyAlignment="1" applyProtection="1">
      <alignment horizontal="left" vertical="center"/>
      <protection locked="0"/>
    </xf>
    <xf numFmtId="0" fontId="5" fillId="0" borderId="18" xfId="0" applyFont="1" applyBorder="1" applyAlignment="1">
      <alignment horizontal="left" vertical="center" wrapText="1"/>
    </xf>
    <xf numFmtId="14" fontId="12" fillId="0" borderId="6" xfId="0" applyNumberFormat="1" applyFont="1" applyBorder="1" applyAlignment="1" applyProtection="1">
      <alignment horizontal="left" vertical="center"/>
      <protection locked="0"/>
    </xf>
    <xf numFmtId="14" fontId="12" fillId="0" borderId="7" xfId="0" applyNumberFormat="1" applyFont="1" applyBorder="1" applyAlignment="1" applyProtection="1">
      <alignment horizontal="left" vertical="center"/>
      <protection locked="0"/>
    </xf>
    <xf numFmtId="14" fontId="12" fillId="0" borderId="1" xfId="0" applyNumberFormat="1" applyFont="1" applyBorder="1" applyAlignment="1" applyProtection="1">
      <alignment horizontal="left" vertical="center"/>
      <protection locked="0"/>
    </xf>
    <xf numFmtId="0" fontId="30" fillId="5" borderId="23" xfId="4" applyFont="1" applyFill="1" applyBorder="1" applyAlignment="1" applyProtection="1">
      <alignment horizontal="left" vertical="center" indent="2"/>
    </xf>
    <xf numFmtId="0" fontId="11" fillId="5" borderId="24" xfId="0" applyFont="1" applyFill="1" applyBorder="1" applyAlignment="1">
      <alignment horizontal="left" vertical="center" indent="2"/>
    </xf>
    <xf numFmtId="0" fontId="11" fillId="5" borderId="25" xfId="0" applyFont="1" applyFill="1" applyBorder="1" applyAlignment="1">
      <alignment horizontal="left" vertical="center" indent="2"/>
    </xf>
    <xf numFmtId="0" fontId="11" fillId="5" borderId="17" xfId="0" applyFont="1" applyFill="1" applyBorder="1" applyAlignment="1" applyProtection="1">
      <alignment horizontal="left" vertical="center" wrapText="1" indent="2"/>
      <protection locked="0"/>
    </xf>
    <xf numFmtId="0" fontId="11" fillId="5" borderId="18" xfId="0" applyFont="1" applyFill="1" applyBorder="1" applyAlignment="1" applyProtection="1">
      <alignment horizontal="left" vertical="center" wrapText="1" indent="2"/>
      <protection locked="0"/>
    </xf>
    <xf numFmtId="0" fontId="11" fillId="5" borderId="26" xfId="0" applyFont="1" applyFill="1" applyBorder="1" applyAlignment="1" applyProtection="1">
      <alignment horizontal="left" vertical="center" wrapText="1" indent="2"/>
      <protection locked="0"/>
    </xf>
    <xf numFmtId="0" fontId="11" fillId="5" borderId="21" xfId="0" applyFont="1" applyFill="1" applyBorder="1" applyAlignment="1" applyProtection="1">
      <alignment horizontal="left" vertical="center" wrapText="1" indent="2"/>
      <protection locked="0"/>
    </xf>
    <xf numFmtId="0" fontId="11" fillId="5" borderId="0" xfId="0" applyFont="1" applyFill="1" applyAlignment="1" applyProtection="1">
      <alignment horizontal="left" vertical="center" wrapText="1" indent="2"/>
      <protection locked="0"/>
    </xf>
    <xf numFmtId="0" fontId="11" fillId="5" borderId="22" xfId="0" applyFont="1" applyFill="1" applyBorder="1" applyAlignment="1" applyProtection="1">
      <alignment horizontal="left" vertical="center" wrapText="1" indent="2"/>
      <protection locked="0"/>
    </xf>
    <xf numFmtId="0" fontId="40" fillId="0" borderId="34" xfId="0" applyFont="1" applyBorder="1" applyAlignment="1" applyProtection="1">
      <alignment horizontal="left" vertical="center"/>
      <protection locked="0"/>
    </xf>
    <xf numFmtId="0" fontId="40" fillId="0" borderId="33" xfId="0" applyFont="1" applyBorder="1" applyAlignment="1" applyProtection="1">
      <alignment horizontal="left" vertical="center"/>
      <protection locked="0"/>
    </xf>
    <xf numFmtId="0" fontId="40" fillId="0" borderId="35" xfId="0" applyFont="1" applyBorder="1" applyAlignment="1" applyProtection="1">
      <alignment horizontal="left" vertical="center"/>
      <protection locked="0"/>
    </xf>
    <xf numFmtId="0" fontId="40" fillId="0" borderId="36" xfId="0" applyFont="1" applyBorder="1" applyAlignment="1" applyProtection="1">
      <alignment horizontal="left" vertical="center"/>
      <protection locked="0"/>
    </xf>
    <xf numFmtId="0" fontId="40" fillId="0" borderId="37" xfId="0" applyFont="1" applyBorder="1" applyAlignment="1" applyProtection="1">
      <alignment horizontal="left" vertical="center"/>
      <protection locked="0"/>
    </xf>
    <xf numFmtId="0" fontId="40" fillId="0" borderId="38" xfId="0" applyFont="1" applyBorder="1" applyAlignment="1" applyProtection="1">
      <alignment horizontal="left" vertical="center"/>
      <protection locked="0"/>
    </xf>
    <xf numFmtId="14" fontId="12" fillId="0" borderId="28" xfId="0" applyNumberFormat="1" applyFont="1" applyBorder="1" applyAlignment="1" applyProtection="1">
      <alignment horizontal="left" vertical="center"/>
      <protection locked="0"/>
    </xf>
    <xf numFmtId="14" fontId="12" fillId="0" borderId="40" xfId="0" applyNumberFormat="1" applyFont="1" applyBorder="1" applyAlignment="1" applyProtection="1">
      <alignment horizontal="left" vertical="center"/>
      <protection locked="0"/>
    </xf>
    <xf numFmtId="0" fontId="12" fillId="0" borderId="22" xfId="0" applyFont="1" applyBorder="1" applyAlignment="1" applyProtection="1">
      <alignment horizontal="left" vertical="center"/>
      <protection locked="0"/>
    </xf>
    <xf numFmtId="0" fontId="12" fillId="5" borderId="21" xfId="0" applyFont="1" applyFill="1" applyBorder="1" applyAlignment="1" applyProtection="1">
      <alignment horizontal="left" vertical="center" wrapText="1" indent="2"/>
      <protection locked="0"/>
    </xf>
    <xf numFmtId="0" fontId="12" fillId="5" borderId="0" xfId="0" applyFont="1" applyFill="1" applyAlignment="1" applyProtection="1">
      <alignment horizontal="left" vertical="center" wrapText="1" indent="2"/>
      <protection locked="0"/>
    </xf>
    <xf numFmtId="0" fontId="12" fillId="5" borderId="22" xfId="0" applyFont="1" applyFill="1" applyBorder="1" applyAlignment="1" applyProtection="1">
      <alignment horizontal="left" vertical="center" wrapText="1" indent="2"/>
      <protection locked="0"/>
    </xf>
    <xf numFmtId="0" fontId="30" fillId="5" borderId="21" xfId="4" applyFont="1" applyFill="1" applyBorder="1" applyAlignment="1" applyProtection="1">
      <alignment horizontal="left" vertical="top" indent="2"/>
    </xf>
    <xf numFmtId="0" fontId="30" fillId="5" borderId="0" xfId="4" applyFont="1" applyFill="1" applyAlignment="1" applyProtection="1">
      <alignment horizontal="left" vertical="top" indent="2"/>
    </xf>
    <xf numFmtId="0" fontId="30" fillId="5" borderId="22" xfId="4" applyFont="1" applyFill="1" applyBorder="1" applyAlignment="1" applyProtection="1">
      <alignment horizontal="left" vertical="top" indent="2"/>
    </xf>
    <xf numFmtId="0" fontId="11" fillId="0" borderId="44"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11" fillId="0" borderId="46" xfId="0" applyFont="1" applyBorder="1" applyAlignment="1" applyProtection="1">
      <alignment horizontal="left" vertical="center"/>
      <protection locked="0"/>
    </xf>
    <xf numFmtId="165" fontId="11" fillId="0" borderId="9" xfId="0" applyNumberFormat="1" applyFont="1" applyBorder="1" applyAlignment="1">
      <alignment horizontal="center" vertical="center"/>
    </xf>
    <xf numFmtId="165" fontId="11" fillId="0" borderId="41" xfId="0" applyNumberFormat="1" applyFont="1" applyBorder="1" applyAlignment="1">
      <alignment horizontal="center" vertical="center"/>
    </xf>
    <xf numFmtId="165" fontId="11" fillId="0" borderId="47" xfId="0" applyNumberFormat="1" applyFont="1" applyBorder="1" applyAlignment="1">
      <alignment horizontal="center" vertical="center"/>
    </xf>
    <xf numFmtId="165" fontId="11" fillId="0" borderId="25" xfId="0" applyNumberFormat="1" applyFont="1" applyBorder="1" applyAlignment="1">
      <alignment horizontal="center" vertical="center"/>
    </xf>
    <xf numFmtId="165" fontId="11" fillId="0" borderId="28" xfId="0" applyNumberFormat="1" applyFont="1" applyBorder="1" applyAlignment="1">
      <alignment horizontal="center" vertical="center"/>
    </xf>
    <xf numFmtId="165" fontId="11" fillId="0" borderId="29" xfId="0" applyNumberFormat="1" applyFont="1" applyBorder="1" applyAlignment="1">
      <alignment horizontal="center" vertical="center"/>
    </xf>
    <xf numFmtId="165" fontId="11" fillId="0" borderId="30" xfId="0" applyNumberFormat="1" applyFont="1" applyBorder="1" applyAlignment="1">
      <alignment horizontal="center" vertical="center"/>
    </xf>
    <xf numFmtId="14" fontId="0" fillId="0" borderId="39" xfId="0" applyNumberForma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8" fillId="0" borderId="21" xfId="0" applyFont="1" applyBorder="1" applyAlignment="1" applyProtection="1">
      <alignment horizontal="left" vertical="center" wrapText="1"/>
      <protection locked="0"/>
    </xf>
    <xf numFmtId="0" fontId="18" fillId="0" borderId="0" xfId="0" applyFont="1" applyAlignment="1" applyProtection="1">
      <alignment horizontal="left" vertical="center"/>
      <protection locked="0"/>
    </xf>
    <xf numFmtId="0" fontId="18" fillId="0" borderId="13" xfId="0" applyFont="1" applyBorder="1" applyAlignment="1" applyProtection="1">
      <alignment horizontal="left" vertical="center"/>
      <protection locked="0"/>
    </xf>
    <xf numFmtId="0" fontId="18" fillId="0" borderId="21"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165" fontId="11" fillId="0" borderId="6" xfId="0" applyNumberFormat="1" applyFont="1" applyBorder="1" applyAlignment="1">
      <alignment horizontal="left" vertical="center"/>
    </xf>
    <xf numFmtId="165" fontId="11" fillId="0" borderId="7" xfId="0" applyNumberFormat="1" applyFont="1" applyBorder="1" applyAlignment="1">
      <alignment horizontal="left" vertical="center"/>
    </xf>
    <xf numFmtId="165" fontId="11" fillId="0" borderId="1" xfId="0" applyNumberFormat="1" applyFont="1" applyBorder="1" applyAlignment="1">
      <alignment horizontal="left" vertical="center"/>
    </xf>
    <xf numFmtId="0" fontId="12" fillId="0" borderId="1" xfId="0" applyFont="1" applyBorder="1" applyAlignment="1" applyProtection="1">
      <alignment horizontal="left" vertical="center"/>
      <protection locked="0"/>
    </xf>
    <xf numFmtId="0" fontId="11" fillId="0" borderId="7" xfId="0" applyFont="1" applyBorder="1" applyAlignment="1" applyProtection="1">
      <alignment horizontal="center" vertical="center"/>
      <protection locked="0"/>
    </xf>
    <xf numFmtId="0" fontId="12" fillId="0" borderId="7" xfId="0" applyFont="1" applyBorder="1" applyAlignment="1" applyProtection="1">
      <alignment horizontal="center" vertical="center" wrapText="1"/>
      <protection locked="0"/>
    </xf>
    <xf numFmtId="0" fontId="12" fillId="0" borderId="56" xfId="0" applyFont="1" applyBorder="1" applyAlignment="1" applyProtection="1">
      <alignment horizontal="center" vertical="center" wrapText="1"/>
      <protection locked="0"/>
    </xf>
    <xf numFmtId="0" fontId="12" fillId="0" borderId="44"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12" fillId="0" borderId="22"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55" xfId="0" applyFont="1" applyBorder="1" applyAlignment="1" applyProtection="1">
      <alignment horizontal="left" vertical="center" wrapText="1"/>
      <protection locked="0"/>
    </xf>
    <xf numFmtId="166" fontId="11" fillId="0" borderId="27" xfId="0" applyNumberFormat="1" applyFont="1" applyBorder="1" applyAlignment="1">
      <alignment vertical="top" wrapText="1"/>
    </xf>
    <xf numFmtId="166" fontId="11" fillId="0" borderId="27" xfId="0" applyNumberFormat="1" applyFont="1" applyBorder="1" applyAlignment="1">
      <alignment vertical="top"/>
    </xf>
    <xf numFmtId="165" fontId="11" fillId="0" borderId="27" xfId="0" applyNumberFormat="1" applyFont="1" applyBorder="1" applyAlignment="1">
      <alignment vertical="top" wrapText="1"/>
    </xf>
    <xf numFmtId="165" fontId="11" fillId="0" borderId="27" xfId="0" applyNumberFormat="1" applyFont="1" applyBorder="1" applyAlignment="1">
      <alignment vertical="top"/>
    </xf>
    <xf numFmtId="0" fontId="11" fillId="0" borderId="27" xfId="0" applyFont="1" applyBorder="1" applyAlignment="1">
      <alignment vertical="top"/>
    </xf>
    <xf numFmtId="0" fontId="11" fillId="0" borderId="27" xfId="0" applyFont="1" applyBorder="1" applyAlignment="1">
      <alignment vertical="top" wrapText="1"/>
    </xf>
    <xf numFmtId="0" fontId="11" fillId="0" borderId="27" xfId="0" applyFont="1" applyBorder="1" applyAlignment="1">
      <alignment vertical="top" shrinkToFit="1"/>
    </xf>
    <xf numFmtId="0" fontId="5" fillId="0" borderId="0" xfId="0" applyFont="1" applyAlignment="1">
      <alignment horizontal="left" vertical="center"/>
    </xf>
    <xf numFmtId="0" fontId="30" fillId="0" borderId="0" xfId="4" applyFont="1" applyFill="1" applyAlignment="1">
      <alignment horizontal="left" vertical="center"/>
    </xf>
    <xf numFmtId="0" fontId="5" fillId="0" borderId="0" xfId="0" applyFont="1" applyAlignment="1">
      <alignment horizontal="left" vertical="center" wrapText="1"/>
    </xf>
    <xf numFmtId="0" fontId="5" fillId="0" borderId="13" xfId="0" applyFont="1" applyBorder="1" applyAlignment="1">
      <alignment horizontal="left" vertical="center"/>
    </xf>
    <xf numFmtId="0" fontId="30" fillId="0" borderId="0" xfId="4" applyFont="1" applyAlignment="1">
      <alignment horizontal="left" vertical="center"/>
    </xf>
    <xf numFmtId="0" fontId="30" fillId="0" borderId="13" xfId="4" applyFont="1" applyBorder="1" applyAlignment="1">
      <alignment horizontal="left" vertical="center"/>
    </xf>
    <xf numFmtId="0" fontId="5" fillId="0" borderId="34" xfId="0" applyFont="1" applyBorder="1" applyAlignment="1">
      <alignment horizontal="left" vertical="center"/>
    </xf>
    <xf numFmtId="0" fontId="5" fillId="0" borderId="33" xfId="0" applyFont="1" applyBorder="1" applyAlignment="1">
      <alignment horizontal="left" vertical="center"/>
    </xf>
    <xf numFmtId="0" fontId="5" fillId="0" borderId="35" xfId="0" applyFont="1" applyBorder="1" applyAlignment="1">
      <alignment horizontal="left" vertical="center"/>
    </xf>
    <xf numFmtId="0" fontId="30" fillId="0" borderId="36" xfId="4" applyFont="1" applyFill="1" applyBorder="1" applyAlignment="1">
      <alignment vertical="center"/>
    </xf>
    <xf numFmtId="0" fontId="30" fillId="0" borderId="37" xfId="4" applyFont="1" applyFill="1" applyBorder="1" applyAlignment="1">
      <alignment vertical="center"/>
    </xf>
    <xf numFmtId="0" fontId="30" fillId="0" borderId="38" xfId="4" applyFont="1" applyFill="1" applyBorder="1" applyAlignment="1">
      <alignment vertical="center"/>
    </xf>
    <xf numFmtId="0" fontId="30" fillId="0" borderId="37" xfId="4" applyFont="1" applyFill="1" applyBorder="1" applyAlignment="1" applyProtection="1"/>
    <xf numFmtId="0" fontId="30" fillId="0" borderId="61" xfId="4" applyFont="1" applyFill="1" applyBorder="1" applyAlignment="1" applyProtection="1"/>
    <xf numFmtId="0" fontId="5" fillId="0" borderId="13" xfId="0" applyFont="1" applyBorder="1" applyAlignment="1">
      <alignment horizontal="left" vertical="center" wrapText="1"/>
    </xf>
    <xf numFmtId="0" fontId="1" fillId="0" borderId="34" xfId="0" applyFont="1" applyBorder="1" applyAlignment="1">
      <alignment horizontal="left" vertical="center"/>
    </xf>
    <xf numFmtId="0" fontId="1" fillId="0" borderId="33" xfId="0" applyFont="1" applyBorder="1" applyAlignment="1">
      <alignment horizontal="left" vertical="center"/>
    </xf>
    <xf numFmtId="0" fontId="1" fillId="0" borderId="35" xfId="0" applyFont="1" applyBorder="1" applyAlignment="1">
      <alignment horizontal="left" vertical="center"/>
    </xf>
    <xf numFmtId="0" fontId="30" fillId="0" borderId="31" xfId="4" applyFont="1" applyBorder="1" applyAlignment="1" applyProtection="1">
      <alignment horizontal="left" vertical="center"/>
    </xf>
    <xf numFmtId="0" fontId="30" fillId="0" borderId="0" xfId="4" applyFont="1" applyAlignment="1" applyProtection="1">
      <alignment horizontal="left" vertical="center"/>
    </xf>
    <xf numFmtId="0" fontId="30" fillId="0" borderId="32" xfId="4" applyFont="1" applyBorder="1" applyAlignment="1" applyProtection="1">
      <alignment horizontal="left" vertical="center"/>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59" xfId="0" applyFont="1" applyBorder="1" applyAlignment="1">
      <alignment horizontal="left" vertical="center" wrapText="1"/>
    </xf>
    <xf numFmtId="0" fontId="5" fillId="0" borderId="4" xfId="0" applyFont="1" applyBorder="1" applyAlignment="1">
      <alignment horizontal="left" vertical="center" wrapText="1"/>
    </xf>
    <xf numFmtId="0" fontId="5" fillId="0" borderId="60" xfId="0" applyFont="1" applyBorder="1" applyAlignment="1">
      <alignment horizontal="left" vertical="center" wrapText="1"/>
    </xf>
    <xf numFmtId="0" fontId="30" fillId="0" borderId="0" xfId="4" applyFont="1" applyBorder="1" applyAlignment="1" applyProtection="1">
      <alignment horizontal="left" vertical="center"/>
    </xf>
  </cellXfs>
  <cellStyles count="6">
    <cellStyle name="Currency" xfId="5" builtinId="4"/>
    <cellStyle name="Hyperlink" xfId="4" builtinId="8"/>
    <cellStyle name="Hyperlink 2" xfId="3" xr:uid="{00000000-0005-0000-0000-000001000000}"/>
    <cellStyle name="Normal" xfId="0" builtinId="0"/>
    <cellStyle name="Normal 2" xfId="1" xr:uid="{00000000-0005-0000-0000-000003000000}"/>
    <cellStyle name="Normal 3" xfId="2" xr:uid="{00000000-0005-0000-0000-000004000000}"/>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2142"/>
      <rgbColor rgb="00FF00FF"/>
      <rgbColor rgb="00FFFF00"/>
      <rgbColor rgb="0000FFFF"/>
      <rgbColor rgb="00800080"/>
      <rgbColor rgb="00800000"/>
      <rgbColor rgb="00008080"/>
      <rgbColor rgb="0097E4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80"/>
      <color rgb="FF3333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6" dT="2026-04-13T11:21:28.62" personId="{00000000-0000-0000-0000-000000000000}" id="{560DDD8E-1118-4EDD-970E-A1F9BAD46807}">
    <text>This invoice is split with another candidate in the same ward. The invoice is for £240, and it contains a note from the agent which explains why it is split in half.</text>
  </threadedComment>
  <threadedComment ref="I7" dT="2026-04-13T11:26:31.66" personId="{00000000-0000-0000-0000-000000000000}" id="{BDA8CE0E-8EF1-4935-B7C7-32A466EFDA07}">
    <text>Normal rate was £250, but Mike gave it for half price as he likes Jane’s campaign. The £125 discount therefore appears in the notional spending worksheet.</text>
  </threadedComment>
  <threadedComment ref="B8" dT="2026-04-22T16:36:27.16" personId="{00000000-0000-0000-0000-000000000000}" id="{FD6C35FA-4B5D-4865-9FFD-8C58CDF568B1}">
    <text>Not required as under £20</text>
  </threadedComment>
  <threadedComment ref="B9" dT="2026-04-23T12:05:25.51" personId="{00000000-0000-0000-0000-000000000000}" id="{4614BA09-BBE4-4E59-BDC8-25CB73DFC3F8}">
    <text>Invoice not required as this is an estimate of the value used, rather than a payment. However, some evidence to explain the calculation should be included.</text>
  </threadedComment>
  <threadedComment ref="I9" dT="2026-04-23T08:59:55.77" personId="{00000000-0000-0000-0000-000000000000}" id="{72CD9984-7FEA-482C-9ECC-0CDDE5B56843}">
    <text>Estimate of value - printer cartridge costs £30, estimate candidate used about half the ink on the posters</text>
  </threadedComment>
</ThreadedComments>
</file>

<file path=xl/threadedComments/threadedComment2.xml><?xml version="1.0" encoding="utf-8"?>
<ThreadedComments xmlns="http://schemas.microsoft.com/office/spreadsheetml/2018/threadedcomments" xmlns:x="http://schemas.openxmlformats.org/spreadsheetml/2006/main">
  <threadedComment ref="F6" dT="2026-04-13T11:28:14.22" personId="{00000000-0000-0000-0000-000000000000}" id="{A90E7FB6-08D9-4CBB-BA7B-C74DC858B28E}">
    <text>This is the free half of the ad van, which was given as a discount by Mike. The payment of the remaining £125 is reported as a Payment Made under item 2.</text>
  </threadedComment>
  <threadedComment ref="F7" dT="2026-05-08T14:52:25.36" personId="{00000000-0000-0000-0000-000000000000}" id="{6991E57D-CD91-45C4-BFD0-D67460B41867}">
    <text>This office space was provided to the candidate free of charge so the full value is reported as notional spending. As the value of the notional spending is over £500, this also needs to be reported as a donation. See ‘Permissible donations’ worksheet.</text>
  </threadedComment>
</ThreadedComments>
</file>

<file path=xl/threadedComments/threadedComment3.xml><?xml version="1.0" encoding="utf-8"?>
<ThreadedComments xmlns="http://schemas.microsoft.com/office/spreadsheetml/2018/threadedcomments" xmlns:x="http://schemas.openxmlformats.org/spreadsheetml/2006/main">
  <threadedComment ref="H6" dT="2026-05-08T14:53:21.37" personId="{00000000-0000-0000-0000-000000000000}" id="{63502C35-01BA-40AC-AF97-A15FA5947F7C}">
    <text>Notional spending - see item 2 on notional spending worksheet.</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electoralcommission.org.uk/media/12777" TargetMode="External"/><Relationship Id="rId2" Type="http://schemas.openxmlformats.org/officeDocument/2006/relationships/hyperlink" Target="https://www.electoralcommission.org.uk/media/12778" TargetMode="External"/><Relationship Id="rId1" Type="http://schemas.openxmlformats.org/officeDocument/2006/relationships/hyperlink" Target="https://www.electoralcommission.org.uk/voting-and-election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lectoralcommission.org.uk/Senedd-elections-returning-donations" TargetMode="External"/><Relationship Id="rId1" Type="http://schemas.openxmlformats.org/officeDocument/2006/relationships/hyperlink" Target="https://www.electoralcommission.org.uk/England-local-elections-returning-donations" TargetMode="External"/><Relationship Id="rId4"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lectoralcommission.org.uk/voting-and-elections" TargetMode="External"/><Relationship Id="rId2" Type="http://schemas.openxmlformats.org/officeDocument/2006/relationships/hyperlink" Target="https://www.electoralcommission.org.uk/voting-and-elections" TargetMode="External"/><Relationship Id="rId1" Type="http://schemas.openxmlformats.org/officeDocument/2006/relationships/hyperlink" Target="https://www.electoralcommission.org.uk/guidance-candidates-and-agents-senedd-elections/after-election/completing-your-return-individual-candidates"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microsoft.com/office/2017/10/relationships/threadedComment" Target="../threadedComments/threadedComment2.xml"/><Relationship Id="rId2" Type="http://schemas.openxmlformats.org/officeDocument/2006/relationships/hyperlink" Target="electoralcommission.org.uk/senedd-elections-notional-spending" TargetMode="External"/><Relationship Id="rId1" Type="http://schemas.openxmlformats.org/officeDocument/2006/relationships/hyperlink" Target="https://www.electoralcommission.org.uk/guidance-candidates-and-agents-senedd-elections/spending-individual-candidates/items-received-free-charge-or-a-discount-and-notional-spending" TargetMode="External"/><Relationship Id="rId6" Type="http://schemas.openxmlformats.org/officeDocument/2006/relationships/comments" Target="../comments2.xml"/><Relationship Id="rId5" Type="http://schemas.openxmlformats.org/officeDocument/2006/relationships/vmlDrawing" Target="../drawings/vmlDrawing5.v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electoralcommission.org.uk/senedd-elections-local-campaigning" TargetMode="External"/><Relationship Id="rId1" Type="http://schemas.openxmlformats.org/officeDocument/2006/relationships/hyperlink" Target="https://www.electoralcommission.org.uk/England-local-elections-local-campaigning" TargetMode="Externa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electoralcommission.org.uk/senedd-elections-deadlines" TargetMode="External"/><Relationship Id="rId1" Type="http://schemas.openxmlformats.org/officeDocument/2006/relationships/hyperlink" Target="https://www.electoralcommission.org.uk/guidance-candidates-and-agents-senedd-elections/after-election/deadlines-individual-candidates" TargetMode="External"/><Relationship Id="rId4" Type="http://schemas.openxmlformats.org/officeDocument/2006/relationships/vmlDrawing" Target="../drawings/vmlDrawing7.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lectoralcommission.org.uk/senedd-elections-deadlines" TargetMode="External"/><Relationship Id="rId1" Type="http://schemas.openxmlformats.org/officeDocument/2006/relationships/hyperlink" Target="https://www.electoralcommission.org.uk/guidance-candidates-and-agents-senedd-elections/after-election/deadlines-individual-candidates" TargetMode="External"/><Relationship Id="rId4" Type="http://schemas.openxmlformats.org/officeDocument/2006/relationships/vmlDrawing" Target="../drawings/vmlDrawing8.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8.bin"/><Relationship Id="rId1" Type="http://schemas.openxmlformats.org/officeDocument/2006/relationships/hyperlink" Target="https://www.electoralcommission.org.uk/senedd-personal-expenses"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microsoft.com/office/2017/10/relationships/threadedComment" Target="../threadedComments/threadedComment3.xml"/><Relationship Id="rId2" Type="http://schemas.openxmlformats.org/officeDocument/2006/relationships/hyperlink" Target="https://www.electoralcommission.org.uk/Senedd-elections-accepting-donations" TargetMode="External"/><Relationship Id="rId1" Type="http://schemas.openxmlformats.org/officeDocument/2006/relationships/hyperlink" Target="https://www.electoralcommission.org.uk/Senedd-elections-accepting-donations" TargetMode="External"/><Relationship Id="rId6" Type="http://schemas.openxmlformats.org/officeDocument/2006/relationships/comments" Target="../comments3.xml"/><Relationship Id="rId5" Type="http://schemas.openxmlformats.org/officeDocument/2006/relationships/vmlDrawing" Target="../drawings/vmlDrawing11.vml"/><Relationship Id="rId4" Type="http://schemas.openxmlformats.org/officeDocument/2006/relationships/vmlDrawing" Target="../drawings/vmlDrawing10.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6341A-AFBC-4ABF-B42F-53CC5861CD93}">
  <dimension ref="A1:O59"/>
  <sheetViews>
    <sheetView topLeftCell="A7" zoomScaleNormal="100" workbookViewId="0">
      <selection activeCell="M20" sqref="M20"/>
    </sheetView>
  </sheetViews>
  <sheetFormatPr defaultRowHeight="12.45" x14ac:dyDescent="0.3"/>
  <sheetData>
    <row r="1" spans="1:15" ht="39.450000000000003" customHeight="1" x14ac:dyDescent="0.3">
      <c r="A1" s="247" t="s">
        <v>0</v>
      </c>
      <c r="B1" s="248"/>
      <c r="C1" s="248"/>
      <c r="D1" s="248"/>
      <c r="E1" s="248"/>
      <c r="F1" s="248"/>
      <c r="G1" s="248"/>
      <c r="H1" s="248"/>
      <c r="I1" s="248"/>
      <c r="J1" s="248"/>
      <c r="O1" s="171"/>
    </row>
    <row r="2" spans="1:15" x14ac:dyDescent="0.3">
      <c r="A2" s="249"/>
      <c r="B2" s="250"/>
      <c r="C2" s="250"/>
      <c r="D2" s="250"/>
      <c r="E2" s="250"/>
      <c r="F2" s="250"/>
      <c r="G2" s="250"/>
      <c r="H2" s="250"/>
      <c r="I2" s="250"/>
      <c r="J2" s="250"/>
    </row>
    <row r="3" spans="1:15" ht="12.9" thickBot="1" x14ac:dyDescent="0.35">
      <c r="A3" s="251"/>
      <c r="B3" s="252"/>
      <c r="C3" s="252"/>
      <c r="D3" s="252"/>
      <c r="E3" s="252"/>
      <c r="F3" s="252"/>
      <c r="G3" s="252"/>
      <c r="H3" s="252"/>
      <c r="I3" s="252"/>
      <c r="J3" s="252"/>
    </row>
    <row r="5" spans="1:15" ht="17.600000000000001" x14ac:dyDescent="0.3">
      <c r="A5" s="42" t="s">
        <v>1</v>
      </c>
      <c r="B5" s="149"/>
      <c r="C5" s="149"/>
      <c r="D5" s="150"/>
      <c r="E5" s="150"/>
      <c r="F5" s="150"/>
      <c r="G5" s="150"/>
      <c r="H5" s="150"/>
      <c r="I5" s="150"/>
      <c r="J5" s="150"/>
      <c r="K5" s="150"/>
      <c r="L5" s="150"/>
      <c r="M5" s="150"/>
      <c r="N5" s="150"/>
      <c r="O5" s="151"/>
    </row>
    <row r="6" spans="1:15" ht="15" x14ac:dyDescent="0.3">
      <c r="A6" s="152" t="s">
        <v>2</v>
      </c>
      <c r="B6" s="32"/>
      <c r="C6" s="32"/>
      <c r="D6" s="32"/>
      <c r="E6" s="153"/>
      <c r="F6" s="153"/>
      <c r="G6" s="32"/>
      <c r="H6" s="32"/>
      <c r="I6" s="32"/>
      <c r="J6" s="32"/>
      <c r="K6" s="32"/>
      <c r="L6" s="32"/>
      <c r="M6" s="32"/>
      <c r="N6" s="32"/>
      <c r="O6" s="154"/>
    </row>
    <row r="7" spans="1:15" ht="15" x14ac:dyDescent="0.3">
      <c r="A7" s="152" t="s">
        <v>3</v>
      </c>
      <c r="B7" s="32"/>
      <c r="C7" s="32"/>
      <c r="D7" s="32"/>
      <c r="E7" s="153"/>
      <c r="F7" s="153"/>
      <c r="G7" s="32"/>
      <c r="H7" s="32"/>
      <c r="I7" s="32"/>
      <c r="J7" s="32"/>
      <c r="K7" s="32"/>
      <c r="L7" s="32"/>
      <c r="M7" s="32"/>
      <c r="N7" s="32"/>
      <c r="O7" s="154"/>
    </row>
    <row r="8" spans="1:15" ht="15" x14ac:dyDescent="0.3">
      <c r="A8" s="152"/>
      <c r="B8" s="32"/>
      <c r="C8" s="32"/>
      <c r="D8" s="32"/>
      <c r="E8" s="153"/>
      <c r="F8" s="153"/>
      <c r="G8" s="32"/>
      <c r="H8" s="32"/>
      <c r="I8" s="32"/>
      <c r="J8" s="32"/>
      <c r="K8" s="32"/>
      <c r="L8" s="32"/>
      <c r="M8" s="32"/>
      <c r="N8" s="32"/>
      <c r="O8" s="154"/>
    </row>
    <row r="9" spans="1:15" ht="15" x14ac:dyDescent="0.3">
      <c r="A9" s="152" t="s">
        <v>4</v>
      </c>
      <c r="B9" s="32"/>
      <c r="C9" s="32"/>
      <c r="D9" s="32"/>
      <c r="E9" s="153"/>
      <c r="F9" s="153"/>
      <c r="G9" s="32"/>
      <c r="H9" s="32"/>
      <c r="I9" s="32"/>
      <c r="J9" s="32"/>
      <c r="K9" s="32"/>
      <c r="L9" s="32"/>
      <c r="M9" s="32"/>
      <c r="N9" s="32"/>
      <c r="O9" s="154"/>
    </row>
    <row r="10" spans="1:15" ht="12" customHeight="1" x14ac:dyDescent="0.3">
      <c r="A10" s="152"/>
      <c r="B10" s="32"/>
      <c r="C10" s="32"/>
      <c r="D10" s="32"/>
      <c r="E10" s="153"/>
      <c r="F10" s="153"/>
      <c r="G10" s="32"/>
      <c r="H10" s="32"/>
      <c r="I10" s="32"/>
      <c r="J10" s="32"/>
      <c r="K10" s="32"/>
      <c r="L10" s="32"/>
      <c r="M10" s="32"/>
      <c r="N10" s="32"/>
      <c r="O10" s="154"/>
    </row>
    <row r="11" spans="1:15" ht="17.600000000000001" x14ac:dyDescent="0.3">
      <c r="A11" s="42" t="s">
        <v>5</v>
      </c>
      <c r="B11" s="148"/>
      <c r="C11" s="148"/>
      <c r="D11" s="148"/>
      <c r="E11" s="148"/>
      <c r="F11" s="148"/>
      <c r="G11" s="148"/>
      <c r="H11" s="148"/>
      <c r="I11" s="148"/>
      <c r="J11" s="148"/>
      <c r="K11" s="148"/>
      <c r="L11" s="148"/>
      <c r="M11" s="148"/>
      <c r="N11" s="148"/>
      <c r="O11" s="148"/>
    </row>
    <row r="12" spans="1:15" ht="15" x14ac:dyDescent="0.3">
      <c r="A12" s="152" t="s">
        <v>6</v>
      </c>
      <c r="B12" s="32"/>
      <c r="C12" s="32"/>
      <c r="D12" s="32"/>
      <c r="E12" s="153"/>
      <c r="F12" s="153"/>
      <c r="G12" s="32"/>
      <c r="H12" s="32"/>
      <c r="I12" s="32"/>
      <c r="J12" s="32"/>
      <c r="K12" s="32"/>
      <c r="L12" s="32"/>
      <c r="M12" s="32"/>
      <c r="N12" s="32"/>
      <c r="O12" s="154"/>
    </row>
    <row r="13" spans="1:15" ht="15" x14ac:dyDescent="0.3">
      <c r="A13" s="152"/>
      <c r="B13" s="32"/>
      <c r="C13" s="32"/>
      <c r="D13" s="32"/>
      <c r="E13" s="153"/>
      <c r="F13" s="153"/>
      <c r="G13" s="32"/>
      <c r="H13" s="32"/>
      <c r="I13" s="32"/>
      <c r="J13" s="32"/>
      <c r="K13" s="32"/>
      <c r="L13" s="32"/>
      <c r="M13" s="32"/>
      <c r="N13" s="32"/>
      <c r="O13" s="154"/>
    </row>
    <row r="14" spans="1:15" ht="15" x14ac:dyDescent="0.3">
      <c r="A14" s="152" t="s">
        <v>7</v>
      </c>
      <c r="B14" s="32"/>
      <c r="C14" s="32"/>
      <c r="D14" s="32"/>
      <c r="E14" s="153"/>
      <c r="F14" s="153"/>
      <c r="G14" s="32"/>
      <c r="H14" s="32"/>
      <c r="I14" s="32"/>
      <c r="J14" s="32"/>
      <c r="K14" s="32"/>
      <c r="L14" s="32"/>
      <c r="M14" s="32"/>
      <c r="N14" s="32"/>
      <c r="O14" s="154"/>
    </row>
    <row r="15" spans="1:15" ht="15" x14ac:dyDescent="0.3">
      <c r="A15" s="152"/>
      <c r="B15" s="32"/>
      <c r="C15" s="32"/>
      <c r="D15" s="32"/>
      <c r="E15" s="153"/>
      <c r="F15" s="153"/>
      <c r="G15" s="32"/>
      <c r="H15" s="32"/>
      <c r="I15" s="32"/>
      <c r="J15" s="32"/>
      <c r="K15" s="32"/>
      <c r="L15" s="32"/>
      <c r="M15" s="32"/>
      <c r="N15" s="32"/>
      <c r="O15" s="154"/>
    </row>
    <row r="16" spans="1:15" ht="15" x14ac:dyDescent="0.3">
      <c r="A16" s="152" t="s">
        <v>8</v>
      </c>
      <c r="B16" s="32"/>
      <c r="C16" s="32"/>
      <c r="D16" s="32"/>
      <c r="E16" s="153"/>
      <c r="F16" s="153"/>
      <c r="G16" s="32"/>
      <c r="H16" s="32"/>
      <c r="I16" s="32"/>
      <c r="J16" s="32"/>
      <c r="K16" s="32"/>
      <c r="L16" s="32"/>
      <c r="M16" s="32"/>
      <c r="N16" s="32"/>
      <c r="O16" s="154"/>
    </row>
    <row r="17" spans="1:15" ht="15" x14ac:dyDescent="0.3">
      <c r="A17" s="152" t="s">
        <v>9</v>
      </c>
      <c r="B17" s="32"/>
      <c r="C17" s="32"/>
      <c r="D17" s="32"/>
      <c r="E17" s="153"/>
      <c r="F17" s="153"/>
      <c r="G17" s="32"/>
      <c r="H17" s="32"/>
      <c r="I17" s="32"/>
      <c r="J17" s="32"/>
      <c r="K17" s="32"/>
      <c r="L17" s="32"/>
      <c r="M17" s="32"/>
      <c r="N17" s="32"/>
      <c r="O17" s="154"/>
    </row>
    <row r="18" spans="1:15" ht="15" x14ac:dyDescent="0.3">
      <c r="A18" s="152"/>
      <c r="B18" s="32"/>
      <c r="C18" s="32"/>
      <c r="D18" s="32"/>
      <c r="E18" s="153"/>
      <c r="F18" s="153"/>
      <c r="G18" s="32"/>
      <c r="H18" s="32"/>
      <c r="I18" s="32"/>
      <c r="J18" s="32"/>
      <c r="K18" s="32"/>
      <c r="L18" s="32"/>
      <c r="M18" s="32"/>
      <c r="N18" s="32"/>
      <c r="O18" s="154"/>
    </row>
    <row r="19" spans="1:15" ht="15" x14ac:dyDescent="0.3">
      <c r="A19" s="152" t="s">
        <v>10</v>
      </c>
      <c r="B19" s="32"/>
      <c r="C19" s="32"/>
      <c r="D19" s="32"/>
      <c r="E19" s="153"/>
      <c r="F19" s="153"/>
      <c r="G19" s="32"/>
      <c r="H19" s="32"/>
      <c r="I19" s="32"/>
      <c r="J19" s="32"/>
      <c r="K19" s="32"/>
      <c r="L19" s="32"/>
      <c r="M19" s="32"/>
      <c r="N19" s="32"/>
      <c r="O19" s="154"/>
    </row>
    <row r="20" spans="1:15" ht="12" customHeight="1" x14ac:dyDescent="0.3">
      <c r="A20" s="152"/>
      <c r="B20" s="32"/>
      <c r="C20" s="32"/>
      <c r="D20" s="32"/>
      <c r="E20" s="153"/>
      <c r="F20" s="153"/>
      <c r="G20" s="32"/>
      <c r="H20" s="32"/>
      <c r="I20" s="32"/>
      <c r="J20" s="32"/>
      <c r="K20" s="32"/>
      <c r="L20" s="32"/>
      <c r="M20" s="32"/>
      <c r="N20" s="32"/>
      <c r="O20" s="154"/>
    </row>
    <row r="21" spans="1:15" ht="17.600000000000001" x14ac:dyDescent="0.3">
      <c r="A21" s="42" t="s">
        <v>11</v>
      </c>
      <c r="B21" s="148"/>
      <c r="C21" s="148"/>
      <c r="D21" s="148"/>
      <c r="E21" s="148"/>
      <c r="F21" s="148"/>
      <c r="G21" s="148"/>
      <c r="H21" s="148"/>
      <c r="I21" s="148"/>
      <c r="J21" s="148"/>
      <c r="K21" s="148"/>
      <c r="L21" s="148"/>
      <c r="M21" s="148"/>
      <c r="N21" s="148"/>
      <c r="O21" s="148"/>
    </row>
    <row r="22" spans="1:15" ht="15" x14ac:dyDescent="0.3">
      <c r="A22" s="152" t="s">
        <v>12</v>
      </c>
      <c r="B22" s="32"/>
      <c r="C22" s="32"/>
      <c r="D22" s="32"/>
      <c r="E22" s="32"/>
      <c r="F22" s="32"/>
      <c r="G22" s="32"/>
      <c r="H22" s="32"/>
      <c r="I22" s="32"/>
      <c r="J22" s="32"/>
      <c r="K22" s="32"/>
      <c r="L22" s="32"/>
      <c r="M22" s="32"/>
      <c r="N22" s="32"/>
      <c r="O22" s="154"/>
    </row>
    <row r="23" spans="1:15" ht="15" x14ac:dyDescent="0.3">
      <c r="A23" s="152"/>
      <c r="B23" s="32"/>
      <c r="C23" s="32"/>
      <c r="D23" s="32"/>
      <c r="E23" s="32"/>
      <c r="F23" s="32"/>
      <c r="G23" s="32"/>
      <c r="H23" s="32"/>
      <c r="I23" s="32"/>
      <c r="J23" s="32"/>
      <c r="K23" s="32"/>
      <c r="L23" s="32"/>
      <c r="M23" s="32"/>
      <c r="N23" s="32"/>
      <c r="O23" s="154"/>
    </row>
    <row r="24" spans="1:15" ht="15" customHeight="1" x14ac:dyDescent="0.3">
      <c r="A24" s="152" t="s">
        <v>13</v>
      </c>
      <c r="B24" s="32"/>
      <c r="C24" s="32"/>
      <c r="D24" s="32"/>
      <c r="E24" s="155" t="s">
        <v>14</v>
      </c>
      <c r="G24" s="32"/>
      <c r="H24" s="32"/>
      <c r="I24" s="32"/>
      <c r="J24" s="32"/>
      <c r="K24" s="32"/>
      <c r="L24" s="32"/>
      <c r="M24" s="32"/>
      <c r="N24" s="32"/>
      <c r="O24" s="154"/>
    </row>
    <row r="25" spans="1:15" ht="15" x14ac:dyDescent="0.3">
      <c r="A25" s="152"/>
      <c r="B25" s="32"/>
      <c r="C25" s="32"/>
      <c r="D25" s="32"/>
      <c r="E25" s="153"/>
      <c r="F25" s="153"/>
      <c r="G25" s="32"/>
      <c r="H25" s="32"/>
      <c r="I25" s="32"/>
      <c r="J25" s="32"/>
      <c r="K25" s="32"/>
      <c r="L25" s="32"/>
      <c r="M25" s="32"/>
      <c r="N25" s="32"/>
      <c r="O25" s="154"/>
    </row>
    <row r="26" spans="1:15" ht="15" x14ac:dyDescent="0.3">
      <c r="A26" s="152" t="s">
        <v>15</v>
      </c>
      <c r="B26" s="32"/>
      <c r="C26" s="32"/>
      <c r="D26" s="32"/>
      <c r="E26" s="153"/>
      <c r="F26" s="153"/>
      <c r="G26" s="32"/>
      <c r="H26" s="32"/>
      <c r="I26" s="32"/>
      <c r="J26" s="32"/>
      <c r="K26" s="32"/>
      <c r="L26" s="32"/>
      <c r="M26" s="32"/>
      <c r="N26" s="32"/>
      <c r="O26" s="154"/>
    </row>
    <row r="27" spans="1:15" ht="15" x14ac:dyDescent="0.3">
      <c r="A27" s="152" t="s">
        <v>16</v>
      </c>
      <c r="B27" s="32"/>
      <c r="C27" s="32"/>
      <c r="D27" s="32"/>
      <c r="E27" s="153"/>
      <c r="F27" s="153"/>
      <c r="G27" s="32"/>
      <c r="H27" s="32"/>
      <c r="I27" s="32"/>
      <c r="J27" s="32"/>
      <c r="K27" s="32"/>
      <c r="L27" s="32"/>
      <c r="M27" s="32"/>
      <c r="N27" s="32"/>
      <c r="O27" s="154"/>
    </row>
    <row r="28" spans="1:15" ht="15" x14ac:dyDescent="0.3">
      <c r="A28" s="152"/>
      <c r="B28" s="32"/>
      <c r="C28" s="32"/>
      <c r="D28" s="32"/>
      <c r="E28" s="153"/>
      <c r="F28" s="153"/>
      <c r="G28" s="32"/>
      <c r="H28" s="32"/>
      <c r="I28" s="32"/>
      <c r="J28" s="32"/>
      <c r="K28" s="32"/>
      <c r="L28" s="32"/>
      <c r="M28" s="32"/>
      <c r="N28" s="32"/>
      <c r="O28" s="154"/>
    </row>
    <row r="29" spans="1:15" ht="15" x14ac:dyDescent="0.3">
      <c r="A29" s="152" t="s">
        <v>17</v>
      </c>
      <c r="B29" s="32"/>
      <c r="C29" s="156" t="s">
        <v>169</v>
      </c>
      <c r="D29" s="32"/>
      <c r="E29" s="153"/>
      <c r="F29" s="153"/>
      <c r="G29" s="32"/>
      <c r="H29" s="32"/>
      <c r="I29" s="32"/>
      <c r="J29" s="32"/>
      <c r="K29" s="32"/>
      <c r="L29" s="32"/>
      <c r="M29" s="32"/>
      <c r="N29" s="32"/>
      <c r="O29" s="154"/>
    </row>
    <row r="30" spans="1:15" ht="15" x14ac:dyDescent="0.3">
      <c r="A30" s="152"/>
      <c r="B30" s="32"/>
      <c r="C30" s="156"/>
      <c r="D30" s="32"/>
      <c r="E30" s="153"/>
      <c r="F30" s="153"/>
      <c r="G30" s="32"/>
      <c r="H30" s="32"/>
      <c r="I30" s="32"/>
      <c r="J30" s="32"/>
      <c r="K30" s="32"/>
      <c r="L30" s="32"/>
      <c r="M30" s="32"/>
      <c r="N30" s="32"/>
      <c r="O30" s="154"/>
    </row>
    <row r="31" spans="1:15" ht="15" x14ac:dyDescent="0.3">
      <c r="A31" s="152" t="s">
        <v>18</v>
      </c>
      <c r="B31" s="156"/>
      <c r="C31" s="156"/>
      <c r="D31" s="156" t="s">
        <v>170</v>
      </c>
      <c r="E31" s="156"/>
      <c r="F31" s="153"/>
      <c r="G31" s="32"/>
      <c r="H31" s="32"/>
      <c r="I31" s="32"/>
      <c r="J31" s="32"/>
      <c r="K31" s="32"/>
      <c r="L31" s="32"/>
      <c r="M31" s="32"/>
      <c r="N31" s="32"/>
      <c r="O31" s="154"/>
    </row>
    <row r="32" spans="1:15" ht="12" customHeight="1" x14ac:dyDescent="0.3">
      <c r="A32" s="152"/>
      <c r="B32" s="32"/>
      <c r="C32" s="32"/>
      <c r="D32" s="32"/>
      <c r="E32" s="153"/>
      <c r="F32" s="153"/>
      <c r="G32" s="32"/>
      <c r="H32" s="32"/>
      <c r="I32" s="32"/>
      <c r="J32" s="32"/>
      <c r="K32" s="32"/>
      <c r="L32" s="32"/>
      <c r="M32" s="32"/>
      <c r="N32" s="32"/>
      <c r="O32" s="154"/>
    </row>
    <row r="33" spans="1:15" ht="16.3" x14ac:dyDescent="0.3">
      <c r="A33" s="42" t="s">
        <v>19</v>
      </c>
      <c r="B33" s="157"/>
      <c r="C33" s="157"/>
      <c r="D33" s="157"/>
      <c r="E33" s="158"/>
      <c r="F33" s="158"/>
      <c r="G33" s="157"/>
      <c r="H33" s="157"/>
      <c r="I33" s="157"/>
      <c r="J33" s="157"/>
      <c r="K33" s="157"/>
      <c r="L33" s="157"/>
      <c r="M33" s="157"/>
      <c r="N33" s="157"/>
      <c r="O33" s="159"/>
    </row>
    <row r="34" spans="1:15" ht="15.45" x14ac:dyDescent="0.3">
      <c r="A34" s="160" t="s">
        <v>20</v>
      </c>
      <c r="B34" s="32"/>
      <c r="C34" s="32"/>
      <c r="D34" s="32"/>
      <c r="E34" s="32"/>
      <c r="F34" s="32"/>
      <c r="G34" s="32"/>
      <c r="H34" s="32"/>
      <c r="I34" s="32"/>
      <c r="J34" s="32"/>
      <c r="K34" s="32"/>
      <c r="L34" s="32"/>
      <c r="M34" s="161"/>
      <c r="N34" s="32"/>
      <c r="O34" s="154"/>
    </row>
    <row r="35" spans="1:15" s="163" customFormat="1" ht="16.3" x14ac:dyDescent="0.4">
      <c r="A35" s="152" t="s">
        <v>21</v>
      </c>
      <c r="B35" s="162"/>
      <c r="C35" s="162"/>
      <c r="D35" s="162"/>
      <c r="E35" s="162"/>
      <c r="F35" s="162"/>
      <c r="G35" s="162"/>
      <c r="H35" s="162"/>
      <c r="I35" s="162"/>
      <c r="J35" s="162"/>
      <c r="K35" s="162"/>
      <c r="L35" s="162"/>
      <c r="M35" s="162"/>
      <c r="N35" s="162"/>
      <c r="O35" s="154"/>
    </row>
    <row r="36" spans="1:15" ht="15" x14ac:dyDescent="0.3">
      <c r="A36" s="152" t="s">
        <v>22</v>
      </c>
      <c r="O36" s="154"/>
    </row>
    <row r="37" spans="1:15" ht="15" x14ac:dyDescent="0.3">
      <c r="O37" s="154"/>
    </row>
    <row r="38" spans="1:15" ht="15.45" x14ac:dyDescent="0.3">
      <c r="A38" s="160" t="s">
        <v>23</v>
      </c>
      <c r="O38" s="154"/>
    </row>
    <row r="39" spans="1:15" ht="15" x14ac:dyDescent="0.3">
      <c r="A39" s="152" t="s">
        <v>24</v>
      </c>
      <c r="O39" s="154"/>
    </row>
    <row r="40" spans="1:15" ht="15" x14ac:dyDescent="0.3">
      <c r="A40" s="152" t="s">
        <v>25</v>
      </c>
      <c r="O40" s="154"/>
    </row>
    <row r="41" spans="1:15" ht="15" x14ac:dyDescent="0.3">
      <c r="A41" s="152" t="s">
        <v>26</v>
      </c>
      <c r="O41" s="154"/>
    </row>
    <row r="42" spans="1:15" ht="16.3" x14ac:dyDescent="0.35">
      <c r="A42" s="164"/>
      <c r="E42" s="25"/>
      <c r="O42" s="154"/>
    </row>
    <row r="43" spans="1:15" ht="16.3" x14ac:dyDescent="0.4">
      <c r="A43" s="165" t="s">
        <v>27</v>
      </c>
      <c r="B43" s="165"/>
      <c r="C43" s="165"/>
      <c r="D43" s="165"/>
      <c r="E43" s="165"/>
      <c r="F43" s="165"/>
      <c r="G43" s="165"/>
      <c r="H43" s="165"/>
      <c r="I43" s="165"/>
      <c r="J43" s="165"/>
      <c r="K43" s="165"/>
      <c r="L43" s="165"/>
      <c r="M43" s="165"/>
      <c r="N43" s="165"/>
      <c r="O43" s="166"/>
    </row>
    <row r="44" spans="1:15" ht="15" x14ac:dyDescent="0.35">
      <c r="A44" s="167" t="s">
        <v>28</v>
      </c>
      <c r="B44" s="168"/>
      <c r="C44" s="168"/>
      <c r="D44" s="168"/>
      <c r="E44" s="168"/>
      <c r="F44" s="168"/>
      <c r="G44" s="168"/>
      <c r="H44" s="168"/>
      <c r="I44" s="168"/>
      <c r="J44" s="168"/>
      <c r="K44" s="168"/>
      <c r="L44" s="168"/>
      <c r="M44" s="168"/>
      <c r="N44" s="168"/>
      <c r="O44" s="154"/>
    </row>
    <row r="45" spans="1:15" ht="15" x14ac:dyDescent="0.35">
      <c r="A45" s="167" t="s">
        <v>29</v>
      </c>
      <c r="B45" s="168"/>
      <c r="C45" s="168"/>
      <c r="D45" s="168"/>
      <c r="E45" s="168"/>
      <c r="F45" s="168"/>
      <c r="G45" s="168"/>
      <c r="H45" s="168"/>
      <c r="I45" s="168"/>
      <c r="J45" s="168"/>
      <c r="K45" s="168"/>
      <c r="L45" s="168"/>
      <c r="M45" s="168"/>
      <c r="N45" s="168"/>
      <c r="O45" s="169"/>
    </row>
    <row r="46" spans="1:15" ht="15" x14ac:dyDescent="0.35">
      <c r="A46" s="167" t="s">
        <v>30</v>
      </c>
      <c r="B46" s="168"/>
      <c r="C46" s="168"/>
      <c r="D46" s="168"/>
      <c r="E46" s="168"/>
      <c r="F46" s="168"/>
      <c r="G46" s="168"/>
      <c r="H46" s="168"/>
      <c r="I46" s="168"/>
      <c r="J46" s="168"/>
      <c r="K46" s="168"/>
      <c r="L46" s="168"/>
      <c r="M46" s="168"/>
      <c r="N46" s="168"/>
      <c r="O46" s="169"/>
    </row>
    <row r="47" spans="1:15" ht="15" x14ac:dyDescent="0.35">
      <c r="A47" s="167"/>
      <c r="B47" s="168"/>
      <c r="C47" s="168"/>
      <c r="D47" s="168"/>
      <c r="E47" s="168"/>
      <c r="F47" s="168"/>
      <c r="G47" s="168"/>
      <c r="H47" s="168"/>
      <c r="I47" s="168"/>
      <c r="J47" s="168"/>
      <c r="K47" s="168"/>
      <c r="L47" s="168"/>
      <c r="M47" s="168"/>
      <c r="N47" s="168"/>
      <c r="O47" s="169"/>
    </row>
    <row r="48" spans="1:15" ht="15" x14ac:dyDescent="0.35">
      <c r="A48" s="167" t="s">
        <v>31</v>
      </c>
      <c r="B48" s="168"/>
      <c r="C48" s="168"/>
      <c r="D48" s="168"/>
      <c r="E48" s="168"/>
      <c r="F48" s="168"/>
      <c r="G48" s="168"/>
      <c r="H48" s="168"/>
      <c r="I48" s="168"/>
      <c r="J48" s="168"/>
      <c r="K48" s="168"/>
      <c r="L48" s="168"/>
      <c r="M48" s="168"/>
      <c r="N48" s="168"/>
      <c r="O48" s="169"/>
    </row>
    <row r="49" spans="1:15" ht="15" x14ac:dyDescent="0.35">
      <c r="A49" s="167" t="s">
        <v>32</v>
      </c>
      <c r="B49" s="168"/>
      <c r="C49" s="168"/>
      <c r="D49" s="168"/>
      <c r="E49" s="168"/>
      <c r="F49" s="168"/>
      <c r="G49" s="168"/>
      <c r="H49" s="168"/>
      <c r="I49" s="168"/>
      <c r="J49" s="168"/>
      <c r="K49" s="168"/>
      <c r="L49" s="168"/>
      <c r="M49" s="168"/>
      <c r="N49" s="168"/>
      <c r="O49" s="169"/>
    </row>
    <row r="50" spans="1:15" ht="15" x14ac:dyDescent="0.35">
      <c r="A50" s="167" t="s">
        <v>33</v>
      </c>
      <c r="B50" s="168"/>
      <c r="C50" s="168"/>
      <c r="D50" s="168"/>
      <c r="E50" s="168"/>
      <c r="F50" s="168"/>
      <c r="G50" s="168"/>
      <c r="H50" s="168"/>
      <c r="I50" s="168"/>
      <c r="J50" s="168"/>
      <c r="K50" s="168"/>
      <c r="L50" s="168"/>
      <c r="M50" s="168"/>
      <c r="N50" s="168"/>
      <c r="O50" s="169"/>
    </row>
    <row r="51" spans="1:15" ht="15" x14ac:dyDescent="0.35">
      <c r="A51" s="167"/>
      <c r="B51" s="168"/>
      <c r="C51" s="168"/>
      <c r="D51" s="168"/>
      <c r="E51" s="168"/>
      <c r="F51" s="168"/>
      <c r="G51" s="168"/>
      <c r="H51" s="168"/>
      <c r="I51" s="168"/>
      <c r="J51" s="168"/>
      <c r="K51" s="168"/>
      <c r="L51" s="168"/>
      <c r="M51" s="168"/>
      <c r="N51" s="168"/>
      <c r="O51" s="169"/>
    </row>
    <row r="52" spans="1:15" ht="15" x14ac:dyDescent="0.35">
      <c r="A52" s="167" t="s">
        <v>34</v>
      </c>
      <c r="B52" s="168"/>
      <c r="C52" s="168"/>
      <c r="D52" s="168"/>
      <c r="E52" s="168"/>
      <c r="F52" s="168"/>
      <c r="G52" s="168"/>
      <c r="H52" s="168"/>
      <c r="I52" s="168"/>
      <c r="J52" s="168"/>
      <c r="K52" s="168"/>
      <c r="L52" s="168"/>
      <c r="M52" s="168"/>
      <c r="N52" s="168"/>
      <c r="O52" s="169"/>
    </row>
    <row r="53" spans="1:15" ht="15" x14ac:dyDescent="0.35">
      <c r="A53" s="167" t="s">
        <v>35</v>
      </c>
      <c r="B53" s="168"/>
      <c r="C53" s="168"/>
      <c r="D53" s="168"/>
      <c r="E53" s="168"/>
      <c r="F53" s="168"/>
      <c r="G53" s="168"/>
      <c r="H53" s="168"/>
      <c r="I53" s="168"/>
      <c r="J53" s="168"/>
      <c r="K53" s="168"/>
      <c r="L53" s="168"/>
      <c r="M53" s="168"/>
      <c r="N53" s="168"/>
      <c r="O53" s="169"/>
    </row>
    <row r="54" spans="1:15" ht="15" x14ac:dyDescent="0.35">
      <c r="A54" s="167" t="s">
        <v>36</v>
      </c>
      <c r="B54" s="168"/>
      <c r="C54" s="168"/>
      <c r="D54" s="168"/>
      <c r="E54" s="168"/>
      <c r="F54" s="168"/>
      <c r="G54" s="168"/>
      <c r="H54" s="168"/>
      <c r="I54" s="168"/>
      <c r="J54" s="168"/>
      <c r="K54" s="168"/>
      <c r="L54" s="168"/>
      <c r="M54" s="168"/>
      <c r="N54" s="168"/>
      <c r="O54" s="169"/>
    </row>
    <row r="55" spans="1:15" ht="15" x14ac:dyDescent="0.35">
      <c r="A55" s="167"/>
      <c r="B55" s="168"/>
      <c r="C55" s="168"/>
      <c r="D55" s="168"/>
      <c r="E55" s="168"/>
      <c r="F55" s="168"/>
      <c r="G55" s="168"/>
      <c r="H55" s="168"/>
      <c r="I55" s="168"/>
      <c r="J55" s="168"/>
      <c r="K55" s="168"/>
      <c r="L55" s="168"/>
      <c r="M55" s="168"/>
      <c r="N55" s="168"/>
      <c r="O55" s="169"/>
    </row>
    <row r="56" spans="1:15" ht="15" x14ac:dyDescent="0.35">
      <c r="A56" s="167" t="s">
        <v>37</v>
      </c>
      <c r="B56" s="168"/>
      <c r="C56" s="168"/>
      <c r="D56" s="168"/>
      <c r="E56" s="168"/>
      <c r="F56" s="168"/>
      <c r="G56" s="168"/>
      <c r="H56" s="168"/>
      <c r="I56" s="168"/>
      <c r="J56" s="168"/>
      <c r="K56" s="168"/>
      <c r="L56" s="168"/>
      <c r="M56" s="168"/>
      <c r="N56" s="168"/>
      <c r="O56" s="169"/>
    </row>
    <row r="57" spans="1:15" ht="15" x14ac:dyDescent="0.35">
      <c r="A57" s="167"/>
      <c r="B57" s="168"/>
      <c r="C57" s="168"/>
      <c r="D57" s="168"/>
      <c r="E57" s="168"/>
      <c r="F57" s="168"/>
      <c r="G57" s="168"/>
      <c r="H57" s="168"/>
      <c r="I57" s="168"/>
      <c r="J57" s="168"/>
      <c r="K57" s="168"/>
      <c r="L57" s="168"/>
      <c r="M57" s="168"/>
      <c r="N57" s="168"/>
      <c r="O57" s="169"/>
    </row>
    <row r="58" spans="1:15" ht="15" x14ac:dyDescent="0.35">
      <c r="A58" s="167" t="s">
        <v>38</v>
      </c>
      <c r="B58" s="168"/>
      <c r="C58" s="168"/>
      <c r="D58" s="168"/>
      <c r="E58" s="168"/>
      <c r="F58" s="168"/>
      <c r="G58" s="168"/>
      <c r="H58" s="168"/>
      <c r="I58" s="168"/>
      <c r="J58" s="168"/>
      <c r="K58" s="168"/>
      <c r="L58" s="168"/>
      <c r="M58" s="168"/>
      <c r="N58" s="168"/>
      <c r="O58" s="169"/>
    </row>
    <row r="59" spans="1:15" ht="12.9" thickBot="1" x14ac:dyDescent="0.35">
      <c r="A59" s="170"/>
      <c r="B59" s="170"/>
      <c r="C59" s="170"/>
      <c r="D59" s="170"/>
      <c r="E59" s="170"/>
      <c r="F59" s="170"/>
      <c r="G59" s="170"/>
      <c r="H59" s="170"/>
      <c r="I59" s="170"/>
      <c r="J59" s="170"/>
      <c r="K59" s="170"/>
      <c r="L59" s="170"/>
      <c r="M59" s="170"/>
      <c r="N59" s="170"/>
      <c r="O59" s="229"/>
    </row>
  </sheetData>
  <mergeCells count="1">
    <mergeCell ref="A1:J3"/>
  </mergeCells>
  <hyperlinks>
    <hyperlink ref="E24" r:id="rId1" xr:uid="{C11C63AB-884E-4CD8-AB5A-2B4C3801FF24}"/>
    <hyperlink ref="C29" r:id="rId2" xr:uid="{80FD1C9A-C06B-4E27-8ED9-F465CC540C0F}"/>
    <hyperlink ref="D31" r:id="rId3" xr:uid="{5C369A22-D7FE-4A2A-AAD4-B81864EF21C0}"/>
  </hyperlinks>
  <pageMargins left="0.7" right="0.7" top="0.75" bottom="0.75" header="0.3" footer="0.3"/>
  <pageSetup paperSize="9" scale="74" orientation="landscape" horizontalDpi="1200" verticalDpi="12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C7C2-6E82-4E89-B5F7-38B3123F9E4A}">
  <dimension ref="A1:G20"/>
  <sheetViews>
    <sheetView view="pageLayout" zoomScaleNormal="100" workbookViewId="0">
      <selection activeCell="C13" sqref="C13"/>
    </sheetView>
  </sheetViews>
  <sheetFormatPr defaultColWidth="8.84375" defaultRowHeight="12.45" x14ac:dyDescent="0.3"/>
  <cols>
    <col min="1" max="3" width="33.84375" customWidth="1"/>
    <col min="4" max="5" width="19" customWidth="1"/>
    <col min="6" max="6" width="32" customWidth="1"/>
    <col min="7" max="7" width="15.15234375" customWidth="1"/>
  </cols>
  <sheetData>
    <row r="1" spans="1:7" s="31" customFormat="1" ht="23.15" customHeight="1" x14ac:dyDescent="0.3">
      <c r="A1" s="232" t="s">
        <v>155</v>
      </c>
      <c r="B1" s="30"/>
      <c r="C1" s="30"/>
      <c r="D1" s="30"/>
      <c r="E1" s="30"/>
      <c r="F1" s="30"/>
      <c r="G1" s="30"/>
    </row>
    <row r="2" spans="1:7" s="25" customFormat="1" ht="20.149999999999999" customHeight="1" x14ac:dyDescent="0.3">
      <c r="A2" s="358" t="s">
        <v>156</v>
      </c>
      <c r="B2" s="359"/>
      <c r="C2" s="359"/>
      <c r="D2" s="359"/>
      <c r="E2" s="359"/>
      <c r="F2" s="359"/>
      <c r="G2" s="360"/>
    </row>
    <row r="3" spans="1:7" s="25" customFormat="1" ht="20.149999999999999" customHeight="1" x14ac:dyDescent="0.3">
      <c r="A3" s="370" t="s">
        <v>157</v>
      </c>
      <c r="B3" s="379"/>
      <c r="C3" s="379"/>
      <c r="D3" s="379"/>
      <c r="E3" s="379"/>
      <c r="F3" s="379"/>
      <c r="G3" s="372"/>
    </row>
    <row r="4" spans="1:7" s="25" customFormat="1" ht="27.9" customHeight="1" x14ac:dyDescent="0.3">
      <c r="A4" s="376" t="s">
        <v>172</v>
      </c>
      <c r="B4" s="377"/>
      <c r="C4" s="377"/>
      <c r="D4" s="377"/>
      <c r="E4" s="377"/>
      <c r="F4" s="377"/>
      <c r="G4" s="378"/>
    </row>
    <row r="5" spans="1:7" ht="20.149999999999999" customHeight="1" x14ac:dyDescent="0.4">
      <c r="A5" s="4" t="s">
        <v>158</v>
      </c>
      <c r="B5" s="55" t="s">
        <v>159</v>
      </c>
      <c r="C5" s="228" t="s">
        <v>160</v>
      </c>
      <c r="D5" s="4" t="s">
        <v>151</v>
      </c>
      <c r="E5" s="55" t="s">
        <v>161</v>
      </c>
      <c r="F5" s="4" t="s">
        <v>162</v>
      </c>
      <c r="G5" s="4" t="s">
        <v>154</v>
      </c>
    </row>
    <row r="6" spans="1:7" s="32" customFormat="1" ht="45" x14ac:dyDescent="0.3">
      <c r="A6" s="53" t="s">
        <v>192</v>
      </c>
      <c r="B6" s="53" t="s">
        <v>193</v>
      </c>
      <c r="C6" s="94" t="s">
        <v>194</v>
      </c>
      <c r="D6" s="123">
        <v>46114</v>
      </c>
      <c r="E6" s="123">
        <v>46135</v>
      </c>
      <c r="F6" s="53" t="s">
        <v>195</v>
      </c>
      <c r="G6" s="97">
        <v>510</v>
      </c>
    </row>
    <row r="7" spans="1:7" s="32" customFormat="1" ht="15" x14ac:dyDescent="0.3">
      <c r="A7" s="53"/>
      <c r="B7" s="53"/>
      <c r="C7" s="94"/>
      <c r="D7" s="123"/>
      <c r="E7" s="123"/>
      <c r="F7" s="53"/>
      <c r="G7" s="97"/>
    </row>
    <row r="8" spans="1:7" s="32" customFormat="1" ht="15" x14ac:dyDescent="0.3">
      <c r="A8" s="53"/>
      <c r="B8" s="53"/>
      <c r="C8" s="94"/>
      <c r="D8" s="123"/>
      <c r="E8" s="123"/>
      <c r="F8" s="53"/>
      <c r="G8" s="97"/>
    </row>
    <row r="9" spans="1:7" s="32" customFormat="1" ht="15" x14ac:dyDescent="0.3">
      <c r="A9" s="53"/>
      <c r="B9" s="53"/>
      <c r="C9" s="94"/>
      <c r="D9" s="123"/>
      <c r="E9" s="123"/>
      <c r="F9" s="53"/>
      <c r="G9" s="97"/>
    </row>
    <row r="10" spans="1:7" s="32" customFormat="1" ht="15" x14ac:dyDescent="0.3">
      <c r="A10" s="53"/>
      <c r="B10" s="53"/>
      <c r="C10" s="94"/>
      <c r="D10" s="123"/>
      <c r="E10" s="123"/>
      <c r="F10" s="53"/>
      <c r="G10" s="97"/>
    </row>
    <row r="11" spans="1:7" s="32" customFormat="1" ht="15" x14ac:dyDescent="0.3">
      <c r="A11" s="53"/>
      <c r="B11" s="53"/>
      <c r="C11" s="94"/>
      <c r="D11" s="123"/>
      <c r="E11" s="123"/>
      <c r="F11" s="53"/>
      <c r="G11" s="97"/>
    </row>
    <row r="12" spans="1:7" s="32" customFormat="1" ht="15" x14ac:dyDescent="0.3">
      <c r="A12" s="53"/>
      <c r="B12" s="53"/>
      <c r="C12" s="94"/>
      <c r="D12" s="123"/>
      <c r="E12" s="123"/>
      <c r="F12" s="53"/>
      <c r="G12" s="97"/>
    </row>
    <row r="13" spans="1:7" s="32" customFormat="1" ht="15" x14ac:dyDescent="0.3">
      <c r="A13" s="53"/>
      <c r="B13" s="53"/>
      <c r="C13" s="94"/>
      <c r="D13" s="123"/>
      <c r="E13" s="123"/>
      <c r="F13" s="53"/>
      <c r="G13" s="97"/>
    </row>
    <row r="14" spans="1:7" s="32" customFormat="1" ht="15" x14ac:dyDescent="0.3">
      <c r="A14" s="53"/>
      <c r="B14" s="53"/>
      <c r="C14" s="94"/>
      <c r="D14" s="123"/>
      <c r="E14" s="123"/>
      <c r="F14" s="53"/>
      <c r="G14" s="97"/>
    </row>
    <row r="15" spans="1:7" s="32" customFormat="1" ht="15" x14ac:dyDescent="0.3">
      <c r="A15" s="53"/>
      <c r="B15" s="53"/>
      <c r="C15" s="94"/>
      <c r="D15" s="123"/>
      <c r="E15" s="123"/>
      <c r="F15" s="53"/>
      <c r="G15" s="97"/>
    </row>
    <row r="16" spans="1:7" s="32" customFormat="1" ht="15" x14ac:dyDescent="0.3">
      <c r="A16" s="53"/>
      <c r="B16" s="53"/>
      <c r="C16" s="94"/>
      <c r="D16" s="123"/>
      <c r="E16" s="123"/>
      <c r="F16" s="53"/>
      <c r="G16" s="97"/>
    </row>
    <row r="17" spans="1:7" s="32" customFormat="1" ht="15" x14ac:dyDescent="0.3">
      <c r="A17" s="53"/>
      <c r="B17" s="53"/>
      <c r="C17" s="94"/>
      <c r="D17" s="123"/>
      <c r="E17" s="123"/>
      <c r="F17" s="53"/>
      <c r="G17" s="97"/>
    </row>
    <row r="18" spans="1:7" s="32" customFormat="1" ht="15" x14ac:dyDescent="0.3">
      <c r="A18" s="130"/>
      <c r="B18" s="130"/>
      <c r="C18" s="135"/>
      <c r="D18" s="136"/>
      <c r="E18" s="136"/>
      <c r="F18" s="130"/>
      <c r="G18" s="132"/>
    </row>
    <row r="19" spans="1:7" ht="16.3" x14ac:dyDescent="0.4">
      <c r="A19" s="14"/>
      <c r="B19" s="14"/>
      <c r="C19" s="14"/>
      <c r="D19" s="14"/>
      <c r="E19" s="14"/>
      <c r="F19" s="14"/>
      <c r="G19" s="60"/>
    </row>
    <row r="20" spans="1:7" ht="20.149999999999999" customHeight="1" x14ac:dyDescent="0.4">
      <c r="A20" s="15"/>
      <c r="B20" s="15"/>
      <c r="C20" s="15"/>
      <c r="D20" s="15"/>
      <c r="E20" s="15"/>
      <c r="F20" s="54" t="s">
        <v>143</v>
      </c>
      <c r="G20" s="62">
        <f>SUM(G6:G19)</f>
        <v>510</v>
      </c>
    </row>
  </sheetData>
  <sheetProtection sheet="1" insertRows="0"/>
  <mergeCells count="3">
    <mergeCell ref="A2:G2"/>
    <mergeCell ref="A4:G4"/>
    <mergeCell ref="A3:G3"/>
  </mergeCells>
  <hyperlinks>
    <hyperlink ref="A3" r:id="rId1" display="https://www.electoralcommission.org.uk/England-local-elections-returning-donations" xr:uid="{C1B8A376-25FB-BD40-8CDD-4C56FF27CA2C}"/>
    <hyperlink ref="A3:G3" r:id="rId2" display="electoralcommission.org.uk/Senedd-elections-returning-donations" xr:uid="{95CCFB5D-C2F1-4136-B708-D685CC79D6C9}"/>
  </hyperlinks>
  <pageMargins left="0.7" right="0.7" top="0.75" bottom="0.75" header="0.3" footer="0.3"/>
  <pageSetup paperSize="9" scale="65" orientation="landscape" r:id="rId3"/>
  <headerFooter>
    <oddHeader>&amp;C&amp;G</oddHeader>
    <oddFooter>&amp;RPage &amp;P of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87CA3-4916-F145-BDB8-D318E0285CA0}">
  <dimension ref="A1:A4"/>
  <sheetViews>
    <sheetView workbookViewId="0">
      <selection activeCell="B7" sqref="B7"/>
    </sheetView>
  </sheetViews>
  <sheetFormatPr defaultColWidth="11.3828125" defaultRowHeight="12.45" x14ac:dyDescent="0.3"/>
  <sheetData>
    <row r="1" spans="1:1" s="1" customFormat="1" ht="15" x14ac:dyDescent="0.35">
      <c r="A1" s="1" t="s">
        <v>163</v>
      </c>
    </row>
    <row r="2" spans="1:1" s="1" customFormat="1" ht="15" x14ac:dyDescent="0.35">
      <c r="A2" s="1" t="s">
        <v>164</v>
      </c>
    </row>
    <row r="3" spans="1:1" s="1" customFormat="1" ht="15" x14ac:dyDescent="0.35">
      <c r="A3" s="1" t="s">
        <v>165</v>
      </c>
    </row>
    <row r="4" spans="1:1" s="1" customFormat="1" ht="15" x14ac:dyDescent="0.35">
      <c r="A4" s="1" t="s">
        <v>166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82434-8441-494A-B209-284F60090097}">
  <dimension ref="A1:BQ100"/>
  <sheetViews>
    <sheetView tabSelected="1" view="pageLayout" zoomScaleNormal="100" zoomScaleSheetLayoutView="92" workbookViewId="0">
      <selection activeCell="J6" sqref="J6"/>
    </sheetView>
  </sheetViews>
  <sheetFormatPr defaultColWidth="9.15234375" defaultRowHeight="16.3" x14ac:dyDescent="0.4"/>
  <cols>
    <col min="1" max="1" width="12" style="174" customWidth="1"/>
    <col min="2" max="2" width="8.3828125" style="174" customWidth="1"/>
    <col min="3" max="3" width="9.15234375" style="174"/>
    <col min="4" max="4" width="7.3828125" style="174" customWidth="1"/>
    <col min="5" max="5" width="8.3828125" style="174" customWidth="1"/>
    <col min="6" max="6" width="6.15234375" style="174" customWidth="1"/>
    <col min="7" max="7" width="10.69140625" style="174" customWidth="1"/>
    <col min="8" max="9" width="5.3828125" style="174" customWidth="1"/>
    <col min="10" max="10" width="8.3828125" style="174" customWidth="1"/>
    <col min="11" max="11" width="3.3828125" style="174" customWidth="1"/>
    <col min="12" max="12" width="9.84375" style="174" customWidth="1"/>
    <col min="13" max="13" width="19.3828125" style="174" customWidth="1"/>
    <col min="14" max="14" width="4.3828125" style="174" customWidth="1"/>
    <col min="15" max="15" width="14.3828125" style="174" customWidth="1"/>
    <col min="16" max="16" width="12.84375" style="174" customWidth="1"/>
    <col min="17" max="17" width="7.3828125" style="174" hidden="1" customWidth="1"/>
    <col min="18" max="16384" width="9.15234375" style="174"/>
  </cols>
  <sheetData>
    <row r="1" spans="1:17" ht="43" customHeight="1" x14ac:dyDescent="0.4">
      <c r="A1" s="247" t="s">
        <v>210</v>
      </c>
      <c r="B1" s="248"/>
      <c r="C1" s="248"/>
      <c r="D1" s="248"/>
      <c r="E1" s="248"/>
      <c r="F1" s="248"/>
      <c r="G1" s="248"/>
      <c r="H1" s="248"/>
      <c r="I1" s="248"/>
      <c r="J1" s="248"/>
      <c r="K1" s="242"/>
      <c r="L1" s="243"/>
      <c r="M1" s="280" t="s">
        <v>39</v>
      </c>
      <c r="N1" s="280"/>
      <c r="O1" s="280"/>
      <c r="P1" s="244"/>
      <c r="Q1" s="173"/>
    </row>
    <row r="2" spans="1:17" x14ac:dyDescent="0.4">
      <c r="A2" s="249"/>
      <c r="B2" s="250"/>
      <c r="C2" s="250"/>
      <c r="D2" s="250"/>
      <c r="E2" s="250"/>
      <c r="F2" s="250"/>
      <c r="G2" s="250"/>
      <c r="H2" s="250"/>
      <c r="I2" s="250"/>
      <c r="J2" s="250"/>
      <c r="K2" s="240"/>
      <c r="L2" s="241"/>
      <c r="M2" s="253" t="s">
        <v>200</v>
      </c>
      <c r="N2" s="254"/>
      <c r="O2" s="255"/>
      <c r="P2" s="239"/>
      <c r="Q2" s="173"/>
    </row>
    <row r="3" spans="1:17" ht="12" customHeight="1" thickBot="1" x14ac:dyDescent="0.55000000000000004">
      <c r="A3" s="251"/>
      <c r="B3" s="252"/>
      <c r="C3" s="252"/>
      <c r="D3" s="252"/>
      <c r="E3" s="252"/>
      <c r="F3" s="252"/>
      <c r="G3" s="252"/>
      <c r="H3" s="252"/>
      <c r="I3" s="252"/>
      <c r="J3" s="252"/>
      <c r="K3" s="234"/>
      <c r="L3" s="235"/>
      <c r="M3" s="235"/>
      <c r="N3" s="236"/>
      <c r="O3" s="237"/>
      <c r="P3" s="238"/>
      <c r="Q3" s="173"/>
    </row>
    <row r="4" spans="1:17" x14ac:dyDescent="0.4">
      <c r="A4" s="175"/>
      <c r="B4" s="175"/>
      <c r="C4" s="175"/>
      <c r="D4" s="175"/>
      <c r="E4" s="175"/>
      <c r="F4" s="175"/>
      <c r="G4" s="175"/>
      <c r="H4" s="175"/>
      <c r="I4" s="175"/>
      <c r="J4" s="175"/>
      <c r="K4" s="175"/>
      <c r="Q4" s="173"/>
    </row>
    <row r="5" spans="1:17" s="181" customFormat="1" ht="22" customHeight="1" x14ac:dyDescent="0.3">
      <c r="A5" s="176" t="s">
        <v>40</v>
      </c>
      <c r="B5" s="176"/>
      <c r="C5" s="177"/>
      <c r="D5" s="177"/>
      <c r="E5" s="177"/>
      <c r="F5" s="178"/>
      <c r="G5" s="178"/>
      <c r="H5" s="178"/>
      <c r="I5" s="178"/>
      <c r="J5" s="178"/>
      <c r="K5" s="178"/>
      <c r="L5" s="178"/>
      <c r="M5" s="178"/>
      <c r="N5" s="178"/>
      <c r="O5" s="178"/>
      <c r="P5" s="179"/>
      <c r="Q5" s="180"/>
    </row>
    <row r="6" spans="1:17" s="72" customFormat="1" ht="19" customHeight="1" x14ac:dyDescent="0.3">
      <c r="A6" s="182"/>
      <c r="P6" s="73"/>
      <c r="Q6" s="183"/>
    </row>
    <row r="7" spans="1:17" s="72" customFormat="1" ht="19" customHeight="1" x14ac:dyDescent="0.3">
      <c r="A7" s="182" t="s">
        <v>41</v>
      </c>
      <c r="C7" s="330" t="s">
        <v>197</v>
      </c>
      <c r="D7" s="324"/>
      <c r="E7" s="324"/>
      <c r="F7" s="324"/>
      <c r="G7" s="324"/>
      <c r="H7" s="324"/>
      <c r="I7" s="324"/>
      <c r="J7" s="324"/>
      <c r="K7" s="324"/>
      <c r="L7" s="324"/>
      <c r="M7" s="324"/>
      <c r="N7" s="324"/>
      <c r="O7" s="324"/>
      <c r="P7" s="325"/>
      <c r="Q7" s="183"/>
    </row>
    <row r="8" spans="1:17" s="72" customFormat="1" ht="19" customHeight="1" x14ac:dyDescent="0.3">
      <c r="A8" s="182"/>
      <c r="P8" s="73"/>
      <c r="Q8" s="183"/>
    </row>
    <row r="9" spans="1:17" s="72" customFormat="1" ht="19" customHeight="1" x14ac:dyDescent="0.3">
      <c r="A9" s="182" t="s">
        <v>42</v>
      </c>
      <c r="C9" s="330" t="s">
        <v>196</v>
      </c>
      <c r="D9" s="324"/>
      <c r="E9" s="324"/>
      <c r="F9" s="324"/>
      <c r="G9" s="324"/>
      <c r="H9" s="324"/>
      <c r="I9" s="324"/>
      <c r="J9" s="324"/>
      <c r="K9" s="324"/>
      <c r="L9" s="324"/>
      <c r="M9" s="334"/>
      <c r="P9" s="73"/>
      <c r="Q9" s="183"/>
    </row>
    <row r="10" spans="1:17" s="72" customFormat="1" ht="19" customHeight="1" x14ac:dyDescent="0.3">
      <c r="A10" s="182"/>
      <c r="P10" s="73"/>
      <c r="Q10" s="183"/>
    </row>
    <row r="11" spans="1:17" s="72" customFormat="1" ht="19" customHeight="1" x14ac:dyDescent="0.3">
      <c r="A11" s="182" t="s">
        <v>43</v>
      </c>
      <c r="C11" s="331">
        <v>52500</v>
      </c>
      <c r="D11" s="332"/>
      <c r="E11" s="333"/>
      <c r="K11" s="273" t="s">
        <v>44</v>
      </c>
      <c r="L11" s="273"/>
      <c r="M11" s="273"/>
      <c r="O11" s="281">
        <v>46120</v>
      </c>
      <c r="P11" s="321"/>
      <c r="Q11" s="183"/>
    </row>
    <row r="12" spans="1:17" s="72" customFormat="1" ht="19" customHeight="1" x14ac:dyDescent="0.3">
      <c r="A12" s="182"/>
      <c r="P12" s="73"/>
      <c r="Q12" s="183"/>
    </row>
    <row r="13" spans="1:17" s="72" customFormat="1" ht="19" customHeight="1" x14ac:dyDescent="0.3">
      <c r="A13" s="182" t="s">
        <v>45</v>
      </c>
      <c r="C13" s="281">
        <v>46149</v>
      </c>
      <c r="D13" s="282"/>
      <c r="E13" s="282"/>
      <c r="F13" s="283"/>
      <c r="G13" s="75"/>
      <c r="K13" s="273" t="s">
        <v>46</v>
      </c>
      <c r="L13" s="273"/>
      <c r="M13" s="273"/>
      <c r="N13" s="75"/>
      <c r="O13" s="281">
        <v>46150</v>
      </c>
      <c r="P13" s="321"/>
      <c r="Q13" s="183"/>
    </row>
    <row r="14" spans="1:17" s="72" customFormat="1" ht="19" customHeight="1" x14ac:dyDescent="0.3">
      <c r="A14" s="182"/>
      <c r="P14" s="73"/>
      <c r="Q14" s="183"/>
    </row>
    <row r="15" spans="1:17" s="72" customFormat="1" ht="19" customHeight="1" x14ac:dyDescent="0.3">
      <c r="A15" s="182" t="s">
        <v>47</v>
      </c>
      <c r="C15" s="322" t="s">
        <v>198</v>
      </c>
      <c r="D15" s="323"/>
      <c r="E15" s="324"/>
      <c r="F15" s="324"/>
      <c r="G15" s="324"/>
      <c r="H15" s="324"/>
      <c r="I15" s="324"/>
      <c r="J15" s="324"/>
      <c r="K15" s="324"/>
      <c r="L15" s="324"/>
      <c r="M15" s="324"/>
      <c r="N15" s="324"/>
      <c r="O15" s="324"/>
      <c r="P15" s="325"/>
      <c r="Q15" s="183"/>
    </row>
    <row r="16" spans="1:17" s="72" customFormat="1" ht="19" customHeight="1" x14ac:dyDescent="0.3">
      <c r="A16" s="182"/>
      <c r="C16" s="172"/>
      <c r="D16" s="172"/>
      <c r="P16" s="73"/>
      <c r="Q16" s="183"/>
    </row>
    <row r="17" spans="1:69" s="72" customFormat="1" ht="22" customHeight="1" x14ac:dyDescent="0.3">
      <c r="A17" s="184" t="s">
        <v>48</v>
      </c>
      <c r="B17" s="185"/>
      <c r="C17" s="185"/>
      <c r="D17" s="186"/>
      <c r="E17" s="187"/>
      <c r="F17" s="187"/>
      <c r="G17" s="187"/>
      <c r="H17" s="187"/>
      <c r="I17" s="187"/>
      <c r="J17" s="187"/>
      <c r="K17" s="187"/>
      <c r="L17" s="187"/>
      <c r="M17" s="187"/>
      <c r="N17" s="187"/>
      <c r="O17" s="187"/>
      <c r="P17" s="188"/>
      <c r="Q17" s="183"/>
    </row>
    <row r="18" spans="1:69" s="72" customFormat="1" x14ac:dyDescent="0.3">
      <c r="A18" s="189"/>
      <c r="B18" s="190"/>
      <c r="C18" s="190"/>
      <c r="P18" s="73"/>
      <c r="Q18" s="183"/>
    </row>
    <row r="19" spans="1:69" s="72" customFormat="1" ht="19" customHeight="1" x14ac:dyDescent="0.3">
      <c r="A19" s="182" t="s">
        <v>49</v>
      </c>
      <c r="C19" s="256" t="s">
        <v>199</v>
      </c>
      <c r="D19" s="257"/>
      <c r="E19" s="257"/>
      <c r="F19" s="257"/>
      <c r="G19" s="257"/>
      <c r="H19" s="257"/>
      <c r="I19" s="257"/>
      <c r="J19" s="258"/>
      <c r="K19" s="191"/>
      <c r="L19" s="72" t="s">
        <v>50</v>
      </c>
      <c r="O19" s="281">
        <v>46120</v>
      </c>
      <c r="P19" s="321"/>
      <c r="Q19" s="183"/>
    </row>
    <row r="20" spans="1:69" s="72" customFormat="1" x14ac:dyDescent="0.3">
      <c r="A20" s="182"/>
      <c r="P20" s="73"/>
      <c r="Q20" s="183"/>
    </row>
    <row r="21" spans="1:69" s="72" customFormat="1" x14ac:dyDescent="0.3">
      <c r="A21" s="259" t="s">
        <v>51</v>
      </c>
      <c r="B21" s="260"/>
      <c r="C21" s="260"/>
      <c r="D21" s="260"/>
      <c r="E21" s="260"/>
      <c r="F21" s="260"/>
      <c r="G21" s="260"/>
      <c r="H21" s="260"/>
      <c r="I21" s="260"/>
      <c r="P21" s="73"/>
      <c r="Q21" s="183"/>
    </row>
    <row r="22" spans="1:69" s="72" customFormat="1" ht="47.15" customHeight="1" x14ac:dyDescent="0.3">
      <c r="A22" s="259"/>
      <c r="B22" s="260"/>
      <c r="C22" s="260"/>
      <c r="D22" s="260"/>
      <c r="E22" s="260"/>
      <c r="F22" s="260"/>
      <c r="G22" s="260"/>
      <c r="H22" s="260"/>
      <c r="I22" s="260"/>
      <c r="K22" s="74" t="b">
        <v>1</v>
      </c>
      <c r="P22" s="73"/>
      <c r="Q22" s="183"/>
    </row>
    <row r="23" spans="1:69" s="72" customFormat="1" x14ac:dyDescent="0.3">
      <c r="A23" s="182"/>
      <c r="P23" s="73"/>
      <c r="Q23" s="183"/>
    </row>
    <row r="24" spans="1:69" s="72" customFormat="1" x14ac:dyDescent="0.3">
      <c r="A24" s="259" t="s">
        <v>52</v>
      </c>
      <c r="B24" s="260"/>
      <c r="C24" s="260"/>
      <c r="D24" s="260"/>
      <c r="E24" s="260"/>
      <c r="F24" s="260"/>
      <c r="G24" s="260"/>
      <c r="H24" s="260"/>
      <c r="I24" s="260"/>
      <c r="P24" s="73"/>
      <c r="Q24" s="183"/>
    </row>
    <row r="25" spans="1:69" s="72" customFormat="1" ht="47.15" customHeight="1" x14ac:dyDescent="0.3">
      <c r="A25" s="259"/>
      <c r="B25" s="260"/>
      <c r="C25" s="260"/>
      <c r="D25" s="260"/>
      <c r="E25" s="260"/>
      <c r="F25" s="260"/>
      <c r="G25" s="260"/>
      <c r="H25" s="260"/>
      <c r="I25" s="260"/>
      <c r="K25" s="74" t="b">
        <v>0</v>
      </c>
      <c r="P25" s="73"/>
      <c r="Q25" s="183"/>
    </row>
    <row r="26" spans="1:69" s="72" customFormat="1" x14ac:dyDescent="0.3">
      <c r="A26" s="182"/>
      <c r="P26" s="73"/>
      <c r="Q26" s="183"/>
    </row>
    <row r="27" spans="1:69" s="192" customFormat="1" ht="20.149999999999999" customHeight="1" x14ac:dyDescent="0.3">
      <c r="A27" s="189" t="s">
        <v>53</v>
      </c>
      <c r="B27" s="72"/>
      <c r="C27" s="293" t="s">
        <v>199</v>
      </c>
      <c r="D27" s="294"/>
      <c r="E27" s="294"/>
      <c r="F27" s="294"/>
      <c r="G27" s="294"/>
      <c r="H27" s="294"/>
      <c r="I27" s="294"/>
      <c r="J27" s="295"/>
      <c r="K27" s="72"/>
      <c r="L27" s="272" t="s">
        <v>54</v>
      </c>
      <c r="M27" s="272"/>
      <c r="N27" s="75"/>
      <c r="O27" s="299">
        <v>46167</v>
      </c>
      <c r="P27" s="300"/>
      <c r="Q27" s="183"/>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row>
    <row r="28" spans="1:69" s="72" customFormat="1" x14ac:dyDescent="0.3">
      <c r="A28" s="182"/>
      <c r="C28" s="296"/>
      <c r="D28" s="297"/>
      <c r="E28" s="297"/>
      <c r="F28" s="297"/>
      <c r="G28" s="297"/>
      <c r="H28" s="297"/>
      <c r="I28" s="297"/>
      <c r="J28" s="298"/>
      <c r="P28" s="73"/>
      <c r="Q28" s="183"/>
    </row>
    <row r="29" spans="1:69" s="72" customFormat="1" x14ac:dyDescent="0.3">
      <c r="A29" s="182"/>
      <c r="P29" s="73"/>
      <c r="Q29" s="183"/>
    </row>
    <row r="30" spans="1:69" s="181" customFormat="1" ht="22" customHeight="1" x14ac:dyDescent="0.3">
      <c r="A30" s="176" t="s">
        <v>55</v>
      </c>
      <c r="B30" s="176"/>
      <c r="C30" s="176"/>
      <c r="D30" s="177"/>
      <c r="E30" s="177"/>
      <c r="F30" s="178"/>
      <c r="G30" s="178"/>
      <c r="H30" s="178"/>
      <c r="I30" s="178"/>
      <c r="J30" s="178"/>
      <c r="K30" s="178"/>
      <c r="L30" s="178"/>
      <c r="M30" s="178"/>
      <c r="N30" s="178"/>
      <c r="O30" s="178"/>
      <c r="P30" s="179"/>
      <c r="Q30" s="180"/>
    </row>
    <row r="31" spans="1:69" s="72" customFormat="1" ht="19" customHeight="1" x14ac:dyDescent="0.3">
      <c r="A31" s="72" t="s">
        <v>56</v>
      </c>
      <c r="P31" s="73"/>
      <c r="Q31" s="183"/>
    </row>
    <row r="32" spans="1:69" s="72" customFormat="1" ht="19" customHeight="1" x14ac:dyDescent="0.3">
      <c r="A32" s="72" t="s">
        <v>57</v>
      </c>
      <c r="P32" s="73"/>
      <c r="Q32" s="183"/>
    </row>
    <row r="33" spans="1:17" s="72" customFormat="1" ht="16.75" thickBot="1" x14ac:dyDescent="0.35">
      <c r="P33" s="73"/>
      <c r="Q33" s="183"/>
    </row>
    <row r="34" spans="1:17" s="72" customFormat="1" ht="22" customHeight="1" x14ac:dyDescent="0.3">
      <c r="A34" s="193" t="s">
        <v>58</v>
      </c>
      <c r="B34" s="194"/>
      <c r="C34" s="195"/>
      <c r="D34" s="195"/>
      <c r="E34" s="195"/>
      <c r="F34" s="195"/>
      <c r="G34" s="196"/>
      <c r="J34" s="277" t="s">
        <v>59</v>
      </c>
      <c r="K34" s="278"/>
      <c r="L34" s="278"/>
      <c r="M34" s="278"/>
      <c r="N34" s="278"/>
      <c r="O34" s="278"/>
      <c r="P34" s="279"/>
      <c r="Q34" s="183"/>
    </row>
    <row r="35" spans="1:17" s="72" customFormat="1" ht="32.15" customHeight="1" x14ac:dyDescent="0.3">
      <c r="A35" s="336" t="s">
        <v>60</v>
      </c>
      <c r="B35" s="336"/>
      <c r="C35" s="336"/>
      <c r="D35" s="336"/>
      <c r="E35" s="336"/>
      <c r="F35" s="336"/>
      <c r="G35" s="337"/>
      <c r="J35" s="338" t="s">
        <v>61</v>
      </c>
      <c r="K35" s="339"/>
      <c r="L35" s="339"/>
      <c r="M35" s="339"/>
      <c r="N35" s="339"/>
      <c r="O35" s="339"/>
      <c r="P35" s="340"/>
      <c r="Q35" s="183"/>
    </row>
    <row r="36" spans="1:17" s="72" customFormat="1" ht="16.399999999999999" customHeight="1" x14ac:dyDescent="0.3">
      <c r="A36" s="197" t="s">
        <v>62</v>
      </c>
      <c r="B36" s="198"/>
      <c r="C36" s="198"/>
      <c r="D36" s="198"/>
      <c r="E36" s="270" t="s">
        <v>63</v>
      </c>
      <c r="F36" s="335"/>
      <c r="G36" s="199" t="s">
        <v>64</v>
      </c>
      <c r="J36" s="259"/>
      <c r="K36" s="260"/>
      <c r="L36" s="260"/>
      <c r="M36" s="260"/>
      <c r="N36" s="260"/>
      <c r="O36" s="260"/>
      <c r="P36" s="341"/>
      <c r="Q36" s="183"/>
    </row>
    <row r="37" spans="1:17" s="72" customFormat="1" ht="17.149999999999999" customHeight="1" x14ac:dyDescent="0.3">
      <c r="A37" s="189" t="s">
        <v>65</v>
      </c>
      <c r="B37" s="190"/>
      <c r="C37" s="190"/>
      <c r="D37" s="190"/>
      <c r="E37" s="200"/>
      <c r="F37" s="201"/>
      <c r="G37" s="202"/>
      <c r="J37" s="259"/>
      <c r="K37" s="260"/>
      <c r="L37" s="260"/>
      <c r="M37" s="260"/>
      <c r="N37" s="260"/>
      <c r="O37" s="260"/>
      <c r="P37" s="341"/>
      <c r="Q37" s="183"/>
    </row>
    <row r="38" spans="1:17" s="72" customFormat="1" x14ac:dyDescent="0.3">
      <c r="A38" s="189" t="s">
        <v>66</v>
      </c>
      <c r="D38" s="190"/>
      <c r="E38" s="274">
        <f>'Payments made'!I19</f>
        <v>276.5</v>
      </c>
      <c r="F38" s="275"/>
      <c r="G38" s="203"/>
      <c r="J38" s="342"/>
      <c r="K38" s="343"/>
      <c r="L38" s="343"/>
      <c r="M38" s="343"/>
      <c r="N38" s="343"/>
      <c r="O38" s="343"/>
      <c r="P38" s="344"/>
      <c r="Q38" s="183"/>
    </row>
    <row r="39" spans="1:17" s="72" customFormat="1" x14ac:dyDescent="0.3">
      <c r="A39" s="204" t="s">
        <v>67</v>
      </c>
      <c r="D39" s="190"/>
      <c r="E39" s="205"/>
      <c r="F39" s="206"/>
      <c r="G39" s="207"/>
      <c r="J39" s="197" t="s">
        <v>68</v>
      </c>
      <c r="K39" s="198"/>
      <c r="L39" s="198"/>
      <c r="M39" s="198"/>
      <c r="N39" s="198"/>
      <c r="O39" s="270" t="s">
        <v>69</v>
      </c>
      <c r="P39" s="271"/>
      <c r="Q39" s="183"/>
    </row>
    <row r="40" spans="1:17" s="72" customFormat="1" x14ac:dyDescent="0.3">
      <c r="A40" s="208"/>
      <c r="D40" s="190"/>
      <c r="E40" s="205"/>
      <c r="F40" s="206"/>
      <c r="G40" s="207"/>
      <c r="J40" s="189"/>
      <c r="K40" s="190"/>
      <c r="L40" s="190"/>
      <c r="M40" s="190"/>
      <c r="N40" s="190"/>
      <c r="O40" s="200"/>
      <c r="P40" s="209"/>
      <c r="Q40" s="183"/>
    </row>
    <row r="41" spans="1:17" s="72" customFormat="1" x14ac:dyDescent="0.3">
      <c r="A41" s="189" t="s">
        <v>70</v>
      </c>
      <c r="B41" s="190"/>
      <c r="C41" s="190"/>
      <c r="D41" s="190"/>
      <c r="E41" s="205"/>
      <c r="F41" s="206"/>
      <c r="G41" s="207"/>
      <c r="J41" s="182" t="s">
        <v>71</v>
      </c>
      <c r="O41" s="274">
        <f>SUMIF('Payments made'!D$6:D$18,"A. Advertising", 'Payments made'!I$6:I$18)+SUMIF('Notional spending'!C$6:C$18, "A. Advertising", 'Notional spending'!F$6:F$18)+SUMIF('Other authorised spending'!C$5:C$17,"A. Advertising",'Other authorised spending'!F$5:F$17)+SUMIF('Invoices not received'!C$5:C$17, "A. Advertising", 'Invoices not received'!G$5:G$17)+SUMIF('Payments not made'!C$5:C$17,"A. Advertising",'Payments not made'!G$5:G$17)</f>
        <v>281.5</v>
      </c>
      <c r="P41" s="276"/>
      <c r="Q41" s="183"/>
    </row>
    <row r="42" spans="1:17" s="72" customFormat="1" x14ac:dyDescent="0.3">
      <c r="A42" s="189" t="s">
        <v>72</v>
      </c>
      <c r="E42" s="274">
        <f>'Notional spending'!F19</f>
        <v>925</v>
      </c>
      <c r="F42" s="275"/>
      <c r="G42" s="203"/>
      <c r="J42" s="182"/>
      <c r="O42" s="205"/>
      <c r="P42" s="210"/>
      <c r="Q42" s="183"/>
    </row>
    <row r="43" spans="1:17" s="72" customFormat="1" x14ac:dyDescent="0.3">
      <c r="A43" s="326" t="s">
        <v>73</v>
      </c>
      <c r="B43" s="327"/>
      <c r="C43" s="327"/>
      <c r="D43" s="328"/>
      <c r="E43" s="205"/>
      <c r="F43" s="212"/>
      <c r="G43" s="213"/>
      <c r="J43" s="182" t="s">
        <v>74</v>
      </c>
      <c r="O43" s="274">
        <f>SUMIF('Payments made'!D$6:D$18,"B. Unsolicited material to voters", 'Payments made'!I$6:I$18)+SUMIF('Notional spending'!C$6:C$18, "B. Unsolicited material to voters", 'Notional spending'!F$6:F$18)+SUMIF('Other authorised spending'!C$5:C$17,"B. Unsolicited material to voters",'Other authorised spending'!F$5:F$17)+SUMIF('Invoices not received'!C$5:C$17, "B. Unsolicited material to voters", 'Invoices not received'!G$5:G$17)+SUMIF('Payments not made'!C$5:C$17,"B. Unsolicited material to voters",'Payments not made'!G$5:G$17)</f>
        <v>120</v>
      </c>
      <c r="P43" s="276"/>
      <c r="Q43" s="183"/>
    </row>
    <row r="44" spans="1:17" s="72" customFormat="1" x14ac:dyDescent="0.3">
      <c r="A44" s="329"/>
      <c r="B44" s="327"/>
      <c r="C44" s="327"/>
      <c r="D44" s="328"/>
      <c r="E44" s="214"/>
      <c r="F44" s="206"/>
      <c r="G44" s="207"/>
      <c r="J44" s="182"/>
      <c r="O44" s="205"/>
      <c r="P44" s="210"/>
      <c r="Q44" s="183"/>
    </row>
    <row r="45" spans="1:17" s="72" customFormat="1" x14ac:dyDescent="0.3">
      <c r="A45" s="215"/>
      <c r="E45" s="214"/>
      <c r="F45" s="206"/>
      <c r="G45" s="207"/>
      <c r="J45" s="182" t="s">
        <v>75</v>
      </c>
      <c r="O45" s="274">
        <f>SUMIF('Payments made'!D$6:D$17,"C. Transport", 'Payments made'!I$6:I$17)+SUMIF('Notional spending'!C$6:C$18, "C. Transport", 'Notional spending'!F$6:F$18)+SUMIF('Other authorised spending'!C$5:C$17,"C. Transport",'Other authorised spending'!F$5:F$17)+SUMIF('Invoices not received'!C$5:C$17, "C. Transport", 'Invoices not received'!G$5:G$17)+SUMIF('Payments not made'!C$5:C$17,"C. Transport",'Payments not made'!G$5:G$17)</f>
        <v>0</v>
      </c>
      <c r="P45" s="276"/>
      <c r="Q45" s="183"/>
    </row>
    <row r="46" spans="1:17" s="72" customFormat="1" x14ac:dyDescent="0.3">
      <c r="A46" s="189" t="s">
        <v>76</v>
      </c>
      <c r="E46" s="216"/>
      <c r="F46" s="217"/>
      <c r="G46" s="218"/>
      <c r="J46" s="182"/>
      <c r="O46" s="214"/>
      <c r="P46" s="219"/>
      <c r="Q46" s="183"/>
    </row>
    <row r="47" spans="1:17" s="72" customFormat="1" x14ac:dyDescent="0.3">
      <c r="A47" s="189" t="s">
        <v>77</v>
      </c>
      <c r="B47" s="211"/>
      <c r="C47" s="211"/>
      <c r="E47" s="274">
        <f>'Other authorised spending'!F18</f>
        <v>0</v>
      </c>
      <c r="F47" s="275"/>
      <c r="G47" s="203" t="s">
        <v>204</v>
      </c>
      <c r="J47" s="182" t="s">
        <v>78</v>
      </c>
      <c r="O47" s="274">
        <f>SUMIF('Payments made'!D$6:D$17,"D. Public meetings", 'Payments made'!I$6:I$17)+SUMIF('Notional spending'!C$6:C$18, "D. Public meetings", 'Notional spending'!F$6:F$18)+SUMIF('Other authorised spending'!C$5:C$17,"D. Public meetings",'Other authorised spending'!F$5:F$17)+SUMIF('Invoices not received'!C$5:C$17, "D. Public meetings", 'Invoices not received'!G$5:G$17)+SUMIF('Payments not made'!C$5:C$17,"D. Public meetings",'Payments not made'!G$5:G$17)</f>
        <v>0</v>
      </c>
      <c r="P47" s="276"/>
      <c r="Q47" s="183"/>
    </row>
    <row r="48" spans="1:17" s="72" customFormat="1" x14ac:dyDescent="0.3">
      <c r="A48" s="204" t="s">
        <v>67</v>
      </c>
      <c r="B48" s="211"/>
      <c r="C48" s="211"/>
      <c r="E48" s="205"/>
      <c r="F48" s="212"/>
      <c r="G48" s="213"/>
      <c r="J48" s="182"/>
      <c r="O48" s="205"/>
      <c r="P48" s="210"/>
      <c r="Q48" s="183"/>
    </row>
    <row r="49" spans="1:17" s="72" customFormat="1" x14ac:dyDescent="0.3">
      <c r="A49" s="204"/>
      <c r="B49" s="211"/>
      <c r="C49" s="211"/>
      <c r="E49" s="214"/>
      <c r="F49" s="206"/>
      <c r="G49" s="207"/>
      <c r="J49" s="182" t="s">
        <v>79</v>
      </c>
      <c r="O49" s="274">
        <f>SUMIF('Payments made'!D$6:D$17,"E. Agent and other staff costs", 'Payments made'!I$6:I$17)+SUMIF('Notional spending'!C$6:C$18, "E. Agent and other staff costs", 'Notional spending'!F$6:F$18)+SUMIF('Other authorised spending'!C$5:C$17,"E. Agent and other staff costs",'Other authorised spending'!F$5:F$17)+SUMIF('Invoices not received'!C$5:C$17, "E. Agent and other staff costs", 'Invoices not received'!G$5:G$17)+SUMIF('Payments not made'!C$5:C$17,"E. Agent and other staff costs",'Payments not made'!G$5:G$17)</f>
        <v>0</v>
      </c>
      <c r="P49" s="276"/>
      <c r="Q49" s="183"/>
    </row>
    <row r="50" spans="1:17" s="72" customFormat="1" x14ac:dyDescent="0.3">
      <c r="A50" s="189" t="s">
        <v>80</v>
      </c>
      <c r="E50" s="216"/>
      <c r="F50" s="217"/>
      <c r="G50" s="218"/>
      <c r="J50" s="182"/>
      <c r="O50" s="205"/>
      <c r="P50" s="219"/>
      <c r="Q50" s="183"/>
    </row>
    <row r="51" spans="1:17" s="72" customFormat="1" x14ac:dyDescent="0.3">
      <c r="A51" s="189" t="s">
        <v>81</v>
      </c>
      <c r="E51" s="274">
        <f>'Invoices not received'!G18</f>
        <v>0</v>
      </c>
      <c r="F51" s="275"/>
      <c r="G51" s="203" t="s">
        <v>204</v>
      </c>
      <c r="J51" s="182" t="s">
        <v>82</v>
      </c>
      <c r="O51" s="274">
        <f>SUMIF('Payments made'!D$6:D$17,"F. Accommodation and administration", 'Payments made'!I$6:I$17)+SUMIF('Notional spending'!C$6:C$18, "F. Accommodation and administration", 'Notional spending'!F$6:F$18)+SUMIF('Other authorised spending'!C$5:C$17,"F. Accommodation and administration",'Other authorised spending'!F$5:F$17)+SUMIF('Invoices not received'!C$5:C$17, "F. Accommodation and administration", 'Invoices not received'!G$5:G$17)+SUMIF('Payments not made'!C$5:C$17,"F. Accommodation and administration",'Payments not made'!G$5:G$17)</f>
        <v>800</v>
      </c>
      <c r="P51" s="276"/>
      <c r="Q51" s="183"/>
    </row>
    <row r="52" spans="1:17" s="72" customFormat="1" x14ac:dyDescent="0.3">
      <c r="A52" s="204" t="s">
        <v>67</v>
      </c>
      <c r="E52" s="205"/>
      <c r="F52" s="212"/>
      <c r="G52" s="213"/>
      <c r="J52" s="182"/>
      <c r="O52" s="214"/>
      <c r="P52" s="219"/>
      <c r="Q52" s="183"/>
    </row>
    <row r="53" spans="1:17" s="72" customFormat="1" x14ac:dyDescent="0.3">
      <c r="A53" s="182"/>
      <c r="E53" s="214"/>
      <c r="F53" s="206"/>
      <c r="G53" s="207"/>
      <c r="J53" s="308" t="s">
        <v>83</v>
      </c>
      <c r="K53" s="309"/>
      <c r="L53" s="309"/>
      <c r="M53" s="309"/>
      <c r="N53" s="310"/>
      <c r="O53" s="314">
        <f>SUM(O41,O43,O45,O47,O49,O51)</f>
        <v>1201.5</v>
      </c>
      <c r="P53" s="315"/>
      <c r="Q53" s="183"/>
    </row>
    <row r="54" spans="1:17" s="72" customFormat="1" ht="16.75" thickBot="1" x14ac:dyDescent="0.35">
      <c r="A54" s="189" t="s">
        <v>84</v>
      </c>
      <c r="E54" s="216"/>
      <c r="F54" s="217"/>
      <c r="G54" s="218"/>
      <c r="J54" s="311"/>
      <c r="K54" s="312"/>
      <c r="L54" s="312"/>
      <c r="M54" s="312"/>
      <c r="N54" s="313"/>
      <c r="O54" s="316"/>
      <c r="P54" s="317"/>
      <c r="Q54" s="183"/>
    </row>
    <row r="55" spans="1:17" s="72" customFormat="1" ht="16.75" thickBot="1" x14ac:dyDescent="0.35">
      <c r="A55" s="189" t="s">
        <v>85</v>
      </c>
      <c r="E55" s="274">
        <f>'Payments not made'!G18</f>
        <v>0</v>
      </c>
      <c r="F55" s="275"/>
      <c r="G55" s="203" t="s">
        <v>204</v>
      </c>
      <c r="Q55" s="183"/>
    </row>
    <row r="56" spans="1:17" s="72" customFormat="1" x14ac:dyDescent="0.3">
      <c r="A56" s="204" t="s">
        <v>67</v>
      </c>
      <c r="E56" s="214"/>
      <c r="F56" s="206"/>
      <c r="G56" s="207"/>
      <c r="J56" s="261" t="s">
        <v>86</v>
      </c>
      <c r="K56" s="262"/>
      <c r="L56" s="262"/>
      <c r="M56" s="262"/>
      <c r="N56" s="262"/>
      <c r="O56" s="262"/>
      <c r="P56" s="263"/>
      <c r="Q56" s="183"/>
    </row>
    <row r="57" spans="1:17" s="72" customFormat="1" ht="16.75" thickBot="1" x14ac:dyDescent="0.35">
      <c r="A57" s="182"/>
      <c r="E57" s="214"/>
      <c r="F57" s="206"/>
      <c r="G57" s="220"/>
      <c r="J57" s="264"/>
      <c r="K57" s="265"/>
      <c r="L57" s="265"/>
      <c r="M57" s="265"/>
      <c r="N57" s="265"/>
      <c r="O57" s="265"/>
      <c r="P57" s="266"/>
      <c r="Q57" s="183"/>
    </row>
    <row r="58" spans="1:17" s="72" customFormat="1" ht="17.149999999999999" customHeight="1" x14ac:dyDescent="0.3">
      <c r="A58" s="308" t="s">
        <v>87</v>
      </c>
      <c r="B58" s="309"/>
      <c r="C58" s="309"/>
      <c r="D58" s="310"/>
      <c r="E58" s="314">
        <f>E38+E42+E47+E51+E55</f>
        <v>1201.5</v>
      </c>
      <c r="F58" s="315"/>
      <c r="G58" s="212"/>
      <c r="J58" s="264"/>
      <c r="K58" s="265"/>
      <c r="L58" s="265"/>
      <c r="M58" s="265"/>
      <c r="N58" s="265"/>
      <c r="O58" s="265"/>
      <c r="P58" s="266"/>
      <c r="Q58" s="183"/>
    </row>
    <row r="59" spans="1:17" s="72" customFormat="1" ht="16.75" thickBot="1" x14ac:dyDescent="0.35">
      <c r="A59" s="311"/>
      <c r="B59" s="312"/>
      <c r="C59" s="312"/>
      <c r="D59" s="313"/>
      <c r="E59" s="316"/>
      <c r="F59" s="317"/>
      <c r="G59" s="212"/>
      <c r="J59" s="267"/>
      <c r="K59" s="268"/>
      <c r="L59" s="268"/>
      <c r="M59" s="268"/>
      <c r="N59" s="268"/>
      <c r="O59" s="268"/>
      <c r="P59" s="269"/>
      <c r="Q59" s="183"/>
    </row>
    <row r="60" spans="1:17" s="72" customFormat="1" x14ac:dyDescent="0.3">
      <c r="Q60" s="183"/>
    </row>
    <row r="61" spans="1:17" s="72" customFormat="1" x14ac:dyDescent="0.3">
      <c r="E61" s="221"/>
      <c r="F61" s="221"/>
      <c r="G61" s="221"/>
      <c r="Q61" s="183"/>
    </row>
    <row r="62" spans="1:17" s="72" customFormat="1" ht="22" customHeight="1" x14ac:dyDescent="0.3">
      <c r="A62" s="184" t="s">
        <v>88</v>
      </c>
      <c r="B62" s="186"/>
      <c r="C62" s="186"/>
      <c r="D62" s="187"/>
      <c r="E62" s="187"/>
      <c r="F62" s="187"/>
      <c r="G62" s="187"/>
      <c r="H62" s="187"/>
      <c r="I62" s="187"/>
      <c r="J62" s="187"/>
      <c r="K62" s="187"/>
      <c r="L62" s="187"/>
      <c r="M62" s="187"/>
      <c r="N62" s="187"/>
      <c r="O62" s="187"/>
      <c r="P62" s="222"/>
      <c r="Q62" s="183"/>
    </row>
    <row r="63" spans="1:17" s="72" customFormat="1" x14ac:dyDescent="0.3">
      <c r="A63" s="182"/>
      <c r="E63" s="221"/>
      <c r="F63" s="221"/>
      <c r="G63" s="221"/>
      <c r="P63" s="73"/>
      <c r="Q63" s="183"/>
    </row>
    <row r="64" spans="1:17" s="72" customFormat="1" ht="19" customHeight="1" x14ac:dyDescent="0.3">
      <c r="A64" s="182" t="s">
        <v>89</v>
      </c>
      <c r="P64" s="73"/>
      <c r="Q64" s="183"/>
    </row>
    <row r="65" spans="1:17" s="72" customFormat="1" x14ac:dyDescent="0.3">
      <c r="A65" s="182"/>
      <c r="P65" s="73"/>
      <c r="Q65" s="183"/>
    </row>
    <row r="66" spans="1:17" s="72" customFormat="1" ht="19" customHeight="1" x14ac:dyDescent="0.3">
      <c r="A66" s="259" t="s">
        <v>167</v>
      </c>
      <c r="B66" s="260"/>
      <c r="C66" s="260"/>
      <c r="D66" s="260"/>
      <c r="E66" s="260"/>
      <c r="F66" s="260"/>
      <c r="G66" s="260"/>
      <c r="H66" s="260"/>
      <c r="I66" s="260"/>
      <c r="J66" s="260"/>
      <c r="K66" s="260"/>
      <c r="L66" s="260"/>
      <c r="M66" s="260"/>
      <c r="N66" s="260"/>
      <c r="O66" s="260"/>
      <c r="P66" s="341"/>
      <c r="Q66" s="183"/>
    </row>
    <row r="67" spans="1:17" s="72" customFormat="1" x14ac:dyDescent="0.3">
      <c r="A67" s="182"/>
      <c r="P67" s="73"/>
      <c r="Q67" s="183"/>
    </row>
    <row r="68" spans="1:17" s="72" customFormat="1" ht="31" customHeight="1" x14ac:dyDescent="0.3">
      <c r="A68" s="259" t="s">
        <v>90</v>
      </c>
      <c r="B68" s="273"/>
      <c r="C68" s="273"/>
      <c r="D68" s="273"/>
      <c r="E68" s="273"/>
      <c r="F68" s="273"/>
      <c r="G68" s="273"/>
      <c r="H68" s="273"/>
      <c r="I68" s="273"/>
      <c r="J68" s="273"/>
      <c r="K68" s="273"/>
      <c r="L68" s="273"/>
      <c r="M68" s="273"/>
      <c r="N68" s="273"/>
      <c r="O68" s="273"/>
      <c r="P68" s="301"/>
      <c r="Q68" s="183"/>
    </row>
    <row r="69" spans="1:17" s="72" customFormat="1" x14ac:dyDescent="0.3">
      <c r="A69" s="182"/>
      <c r="P69" s="73"/>
      <c r="Q69" s="183"/>
    </row>
    <row r="70" spans="1:17" s="72" customFormat="1" ht="19" customHeight="1" x14ac:dyDescent="0.3">
      <c r="A70" s="182" t="s">
        <v>91</v>
      </c>
      <c r="E70" s="221"/>
      <c r="F70" s="221"/>
      <c r="G70" s="221"/>
      <c r="H70" s="191"/>
      <c r="I70" s="318">
        <f>'Personal expenses'!F19</f>
        <v>141</v>
      </c>
      <c r="J70" s="319"/>
      <c r="K70" s="320"/>
      <c r="L70" s="191"/>
      <c r="M70" s="223"/>
      <c r="P70" s="73"/>
      <c r="Q70" s="183"/>
    </row>
    <row r="71" spans="1:17" s="72" customFormat="1" x14ac:dyDescent="0.3">
      <c r="A71" s="182"/>
      <c r="E71" s="221"/>
      <c r="F71" s="221"/>
      <c r="G71" s="221"/>
      <c r="P71" s="73"/>
      <c r="Q71" s="183"/>
    </row>
    <row r="72" spans="1:17" s="72" customFormat="1" ht="22" customHeight="1" x14ac:dyDescent="0.3">
      <c r="A72" s="184" t="s">
        <v>174</v>
      </c>
      <c r="B72" s="186"/>
      <c r="C72" s="186"/>
      <c r="D72" s="187"/>
      <c r="E72" s="187"/>
      <c r="F72" s="187"/>
      <c r="G72" s="187"/>
      <c r="H72" s="187"/>
      <c r="I72" s="187"/>
      <c r="J72" s="187"/>
      <c r="K72" s="187"/>
      <c r="L72" s="187"/>
      <c r="M72" s="187"/>
      <c r="N72" s="187"/>
      <c r="O72" s="187"/>
      <c r="P72" s="188"/>
      <c r="Q72" s="183"/>
    </row>
    <row r="73" spans="1:17" s="72" customFormat="1" x14ac:dyDescent="0.3">
      <c r="A73" s="189"/>
      <c r="P73" s="73"/>
      <c r="Q73" s="183"/>
    </row>
    <row r="74" spans="1:17" s="72" customFormat="1" ht="19" customHeight="1" x14ac:dyDescent="0.3">
      <c r="A74" s="182" t="s">
        <v>93</v>
      </c>
      <c r="P74" s="73"/>
      <c r="Q74" s="183"/>
    </row>
    <row r="75" spans="1:17" s="72" customFormat="1" x14ac:dyDescent="0.3">
      <c r="A75" s="182" t="s">
        <v>94</v>
      </c>
      <c r="P75" s="73"/>
      <c r="Q75" s="183"/>
    </row>
    <row r="76" spans="1:17" s="72" customFormat="1" x14ac:dyDescent="0.3">
      <c r="A76" s="182"/>
      <c r="P76" s="73"/>
      <c r="Q76" s="183"/>
    </row>
    <row r="77" spans="1:17" s="72" customFormat="1" ht="19" customHeight="1" x14ac:dyDescent="0.3">
      <c r="A77" s="182" t="s">
        <v>95</v>
      </c>
      <c r="F77" s="191"/>
      <c r="G77" s="191"/>
      <c r="H77" s="191"/>
      <c r="I77" s="318">
        <f>'Permissible donations'!H21</f>
        <v>800</v>
      </c>
      <c r="J77" s="319"/>
      <c r="K77" s="320"/>
      <c r="M77" s="223"/>
      <c r="N77" s="225"/>
      <c r="P77" s="73"/>
      <c r="Q77" s="183"/>
    </row>
    <row r="78" spans="1:17" s="72" customFormat="1" x14ac:dyDescent="0.3">
      <c r="A78" s="182"/>
      <c r="N78" s="225"/>
      <c r="P78" s="73"/>
      <c r="Q78" s="183"/>
    </row>
    <row r="79" spans="1:17" s="72" customFormat="1" ht="19" customHeight="1" x14ac:dyDescent="0.3">
      <c r="A79" s="182" t="s">
        <v>96</v>
      </c>
      <c r="F79" s="191"/>
      <c r="G79" s="191"/>
      <c r="H79" s="191"/>
      <c r="I79" s="318">
        <f>'Impermissible donations'!G20</f>
        <v>510</v>
      </c>
      <c r="J79" s="319"/>
      <c r="K79" s="320"/>
      <c r="M79" s="223"/>
      <c r="P79" s="73"/>
      <c r="Q79" s="183"/>
    </row>
    <row r="80" spans="1:17" s="72" customFormat="1" ht="17.25" customHeight="1" x14ac:dyDescent="0.3">
      <c r="A80" s="182"/>
      <c r="N80" s="225"/>
      <c r="P80" s="73"/>
      <c r="Q80" s="183"/>
    </row>
    <row r="81" spans="1:17" s="72" customFormat="1" ht="22" customHeight="1" x14ac:dyDescent="0.3">
      <c r="A81" s="184" t="s">
        <v>173</v>
      </c>
      <c r="B81" s="186"/>
      <c r="C81" s="186"/>
      <c r="D81" s="187"/>
      <c r="E81" s="187"/>
      <c r="F81" s="187"/>
      <c r="G81" s="187"/>
      <c r="H81" s="187"/>
      <c r="I81" s="187"/>
      <c r="J81" s="187"/>
      <c r="K81" s="187"/>
      <c r="L81" s="187"/>
      <c r="M81" s="187"/>
      <c r="N81" s="187"/>
      <c r="O81" s="187"/>
      <c r="P81" s="188"/>
      <c r="Q81" s="183"/>
    </row>
    <row r="82" spans="1:17" s="72" customFormat="1" x14ac:dyDescent="0.3">
      <c r="A82" s="189"/>
      <c r="P82" s="73"/>
      <c r="Q82" s="183"/>
    </row>
    <row r="83" spans="1:17" s="72" customFormat="1" x14ac:dyDescent="0.4">
      <c r="A83" s="174" t="s">
        <v>92</v>
      </c>
      <c r="M83" s="224">
        <v>417.5</v>
      </c>
      <c r="P83" s="73"/>
      <c r="Q83" s="183"/>
    </row>
    <row r="84" spans="1:17" s="72" customFormat="1" ht="16.75" thickBot="1" x14ac:dyDescent="0.45">
      <c r="A84" s="174"/>
      <c r="M84" s="233"/>
      <c r="P84" s="73"/>
      <c r="Q84" s="183"/>
    </row>
    <row r="85" spans="1:17" x14ac:dyDescent="0.4">
      <c r="A85" s="287" t="s">
        <v>97</v>
      </c>
      <c r="B85" s="288"/>
      <c r="C85" s="288"/>
      <c r="D85" s="288"/>
      <c r="E85" s="288"/>
      <c r="F85" s="288"/>
      <c r="G85" s="288"/>
      <c r="H85" s="288"/>
      <c r="I85" s="288"/>
      <c r="J85" s="288"/>
      <c r="K85" s="288"/>
      <c r="L85" s="288"/>
      <c r="M85" s="288"/>
      <c r="N85" s="288"/>
      <c r="O85" s="288"/>
      <c r="P85" s="289"/>
      <c r="Q85" s="173"/>
    </row>
    <row r="86" spans="1:17" ht="21" customHeight="1" x14ac:dyDescent="0.4">
      <c r="A86" s="290"/>
      <c r="B86" s="291"/>
      <c r="C86" s="291"/>
      <c r="D86" s="291"/>
      <c r="E86" s="291"/>
      <c r="F86" s="291"/>
      <c r="G86" s="291"/>
      <c r="H86" s="291"/>
      <c r="I86" s="291"/>
      <c r="J86" s="291"/>
      <c r="K86" s="291"/>
      <c r="L86" s="291"/>
      <c r="M86" s="291"/>
      <c r="N86" s="291"/>
      <c r="O86" s="291"/>
      <c r="P86" s="292"/>
      <c r="Q86" s="173"/>
    </row>
    <row r="87" spans="1:17" ht="1.5" customHeight="1" x14ac:dyDescent="0.4">
      <c r="A87" s="290"/>
      <c r="B87" s="291"/>
      <c r="C87" s="291"/>
      <c r="D87" s="291"/>
      <c r="E87" s="291"/>
      <c r="F87" s="291"/>
      <c r="G87" s="291"/>
      <c r="H87" s="291"/>
      <c r="I87" s="291"/>
      <c r="J87" s="291"/>
      <c r="K87" s="291"/>
      <c r="L87" s="291"/>
      <c r="M87" s="291"/>
      <c r="N87" s="291"/>
      <c r="O87" s="291"/>
      <c r="P87" s="292"/>
      <c r="Q87" s="173"/>
    </row>
    <row r="88" spans="1:17" ht="13.5" hidden="1" customHeight="1" x14ac:dyDescent="0.4">
      <c r="A88" s="290"/>
      <c r="B88" s="291"/>
      <c r="C88" s="291"/>
      <c r="D88" s="291"/>
      <c r="E88" s="291"/>
      <c r="F88" s="291"/>
      <c r="G88" s="291"/>
      <c r="H88" s="291"/>
      <c r="I88" s="291"/>
      <c r="J88" s="291"/>
      <c r="K88" s="291"/>
      <c r="L88" s="291"/>
      <c r="M88" s="291"/>
      <c r="N88" s="291"/>
      <c r="O88" s="291"/>
      <c r="P88" s="292"/>
      <c r="Q88" s="173"/>
    </row>
    <row r="89" spans="1:17" ht="34.5" hidden="1" customHeight="1" x14ac:dyDescent="0.4">
      <c r="A89" s="290"/>
      <c r="B89" s="291"/>
      <c r="C89" s="291"/>
      <c r="D89" s="291"/>
      <c r="E89" s="291"/>
      <c r="F89" s="291"/>
      <c r="G89" s="291"/>
      <c r="H89" s="291"/>
      <c r="I89" s="291"/>
      <c r="J89" s="291"/>
      <c r="K89" s="291"/>
      <c r="L89" s="291"/>
      <c r="M89" s="291"/>
      <c r="N89" s="291"/>
      <c r="O89" s="291"/>
      <c r="P89" s="292"/>
      <c r="Q89" s="173"/>
    </row>
    <row r="90" spans="1:17" ht="32.25" customHeight="1" x14ac:dyDescent="0.4">
      <c r="A90" s="305" t="s">
        <v>14</v>
      </c>
      <c r="B90" s="306"/>
      <c r="C90" s="306"/>
      <c r="D90" s="306"/>
      <c r="E90" s="306"/>
      <c r="F90" s="306"/>
      <c r="G90" s="306"/>
      <c r="H90" s="306"/>
      <c r="I90" s="306"/>
      <c r="J90" s="306"/>
      <c r="K90" s="306"/>
      <c r="L90" s="306"/>
      <c r="M90" s="306"/>
      <c r="N90" s="306"/>
      <c r="O90" s="306"/>
      <c r="P90" s="307"/>
      <c r="Q90" s="173"/>
    </row>
    <row r="91" spans="1:17" ht="67.5" customHeight="1" x14ac:dyDescent="0.4">
      <c r="A91" s="302" t="s">
        <v>98</v>
      </c>
      <c r="B91" s="303"/>
      <c r="C91" s="303"/>
      <c r="D91" s="303"/>
      <c r="E91" s="303"/>
      <c r="F91" s="303"/>
      <c r="G91" s="303"/>
      <c r="H91" s="303"/>
      <c r="I91" s="303"/>
      <c r="J91" s="303"/>
      <c r="K91" s="303"/>
      <c r="L91" s="303"/>
      <c r="M91" s="303"/>
      <c r="N91" s="303"/>
      <c r="O91" s="303"/>
      <c r="P91" s="304"/>
      <c r="Q91" s="173"/>
    </row>
    <row r="92" spans="1:17" ht="16.75" thickBot="1" x14ac:dyDescent="0.45">
      <c r="A92" s="284" t="s">
        <v>99</v>
      </c>
      <c r="B92" s="285"/>
      <c r="C92" s="285"/>
      <c r="D92" s="285"/>
      <c r="E92" s="285"/>
      <c r="F92" s="285"/>
      <c r="G92" s="285"/>
      <c r="H92" s="285"/>
      <c r="I92" s="285"/>
      <c r="J92" s="285"/>
      <c r="K92" s="285"/>
      <c r="L92" s="285"/>
      <c r="M92" s="285"/>
      <c r="N92" s="285"/>
      <c r="O92" s="285"/>
      <c r="P92" s="286"/>
      <c r="Q92" s="173"/>
    </row>
    <row r="93" spans="1:17" x14ac:dyDescent="0.4">
      <c r="A93" s="173"/>
      <c r="B93" s="173"/>
      <c r="C93" s="173"/>
      <c r="D93" s="173"/>
      <c r="E93" s="173"/>
      <c r="F93" s="173"/>
      <c r="G93" s="173"/>
      <c r="H93" s="173"/>
      <c r="I93" s="173"/>
      <c r="J93" s="173"/>
      <c r="K93" s="173"/>
      <c r="L93" s="173"/>
      <c r="M93" s="173"/>
      <c r="N93" s="173"/>
      <c r="O93" s="173"/>
      <c r="P93" s="173"/>
    </row>
    <row r="94" spans="1:17" x14ac:dyDescent="0.4">
      <c r="A94" s="173"/>
      <c r="B94" s="173"/>
      <c r="C94" s="173"/>
      <c r="D94" s="173"/>
      <c r="E94" s="173"/>
      <c r="F94" s="173"/>
      <c r="G94" s="173"/>
      <c r="H94" s="173"/>
      <c r="I94" s="173"/>
      <c r="J94" s="173"/>
      <c r="K94" s="173"/>
      <c r="L94" s="173"/>
      <c r="M94" s="173"/>
      <c r="N94" s="173"/>
      <c r="O94" s="173"/>
      <c r="P94" s="173"/>
    </row>
    <row r="96" spans="1:17" x14ac:dyDescent="0.4">
      <c r="A96" s="226"/>
    </row>
    <row r="97" spans="1:8" x14ac:dyDescent="0.4">
      <c r="A97" s="227"/>
    </row>
    <row r="98" spans="1:8" x14ac:dyDescent="0.4">
      <c r="A98" s="227"/>
    </row>
    <row r="99" spans="1:8" x14ac:dyDescent="0.4">
      <c r="A99" s="227"/>
    </row>
    <row r="100" spans="1:8" x14ac:dyDescent="0.4">
      <c r="H100" s="181"/>
    </row>
  </sheetData>
  <sheetProtection sheet="1" objects="1" scenarios="1"/>
  <mergeCells count="50">
    <mergeCell ref="I70:K70"/>
    <mergeCell ref="E55:F55"/>
    <mergeCell ref="A66:P66"/>
    <mergeCell ref="E47:F47"/>
    <mergeCell ref="E51:F51"/>
    <mergeCell ref="O13:P13"/>
    <mergeCell ref="C15:P15"/>
    <mergeCell ref="A43:D44"/>
    <mergeCell ref="C7:P7"/>
    <mergeCell ref="C11:E11"/>
    <mergeCell ref="O11:P11"/>
    <mergeCell ref="C9:M9"/>
    <mergeCell ref="E36:F36"/>
    <mergeCell ref="O41:P41"/>
    <mergeCell ref="O19:P19"/>
    <mergeCell ref="K11:M11"/>
    <mergeCell ref="A35:G35"/>
    <mergeCell ref="J35:P38"/>
    <mergeCell ref="A92:P92"/>
    <mergeCell ref="A85:P89"/>
    <mergeCell ref="C27:J28"/>
    <mergeCell ref="O27:P27"/>
    <mergeCell ref="A68:P68"/>
    <mergeCell ref="O43:P43"/>
    <mergeCell ref="O45:P45"/>
    <mergeCell ref="O47:P47"/>
    <mergeCell ref="A91:P91"/>
    <mergeCell ref="A90:P90"/>
    <mergeCell ref="J53:N54"/>
    <mergeCell ref="O53:P54"/>
    <mergeCell ref="A58:D59"/>
    <mergeCell ref="E58:F59"/>
    <mergeCell ref="I79:K79"/>
    <mergeCell ref="I77:K77"/>
    <mergeCell ref="M2:O2"/>
    <mergeCell ref="C19:J19"/>
    <mergeCell ref="A21:I22"/>
    <mergeCell ref="A24:I25"/>
    <mergeCell ref="J56:P59"/>
    <mergeCell ref="O39:P39"/>
    <mergeCell ref="L27:M27"/>
    <mergeCell ref="K13:M13"/>
    <mergeCell ref="E42:F42"/>
    <mergeCell ref="O49:P49"/>
    <mergeCell ref="O51:P51"/>
    <mergeCell ref="E38:F38"/>
    <mergeCell ref="J34:P34"/>
    <mergeCell ref="A1:J3"/>
    <mergeCell ref="M1:O1"/>
    <mergeCell ref="C13:F13"/>
  </mergeCells>
  <conditionalFormatting sqref="O53:P54 E58:F59">
    <cfRule type="uniqueValues" dxfId="0" priority="1"/>
  </conditionalFormatting>
  <dataValidations count="1">
    <dataValidation type="list" allowBlank="1" showInputMessage="1" showErrorMessage="1" sqref="G38 G42 G47 G51 G55 M77 M79 M70" xr:uid="{0DFA43C6-1EC6-40E2-9328-DA2A5496DCFE}">
      <formula1>"NIL"</formula1>
    </dataValidation>
  </dataValidations>
  <hyperlinks>
    <hyperlink ref="A92" r:id="rId1" display="https://www.electoralcommission.org.uk/guidance-candidates-and-agents-senedd-elections/after-election/completing-your-return-individual-candidates" xr:uid="{A92F836E-20B2-5545-A819-EE29958617FB}"/>
    <hyperlink ref="A90" r:id="rId2" display="https://www.electoralcommission.org.uk/voting-and-elections  " xr:uid="{38FBC330-D933-4FF4-984E-ED7281B4ED75}"/>
    <hyperlink ref="A90:P90" r:id="rId3" display="electoralcommission.org.uk/voting-and-elections" xr:uid="{CE4BE7B0-2BB6-4ABD-A4F3-DE074F02D552}"/>
  </hyperlinks>
  <pageMargins left="0.5" right="0.5" top="0.55000000000000004" bottom="0.55000000000000004" header="0.3" footer="0.3"/>
  <pageSetup paperSize="9" scale="61" fitToHeight="2" orientation="portrait" r:id="rId4"/>
  <headerFooter differentFirst="1">
    <oddHeader>&amp;C&amp;G</oddHeader>
    <oddFooter>&amp;CPage &amp;P of &amp;N</oddFooter>
    <firstHeader>&amp;C&amp;G</firstHeader>
  </headerFooter>
  <rowBreaks count="1" manualBreakCount="1">
    <brk id="60" max="14" man="1"/>
  </rowBreaks>
  <legacyDrawingHF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D476C-6B20-4650-A749-FE61D3432714}">
  <dimension ref="A1:J67"/>
  <sheetViews>
    <sheetView view="pageLayout" topLeftCell="B1" zoomScaleNormal="100" workbookViewId="0">
      <selection activeCell="I12" sqref="I12"/>
    </sheetView>
  </sheetViews>
  <sheetFormatPr defaultColWidth="8.84375" defaultRowHeight="12.45" x14ac:dyDescent="0.3"/>
  <cols>
    <col min="1" max="1" width="9.3828125" style="26" customWidth="1"/>
    <col min="2" max="2" width="14.3828125" style="26" customWidth="1"/>
    <col min="3" max="3" width="35.15234375" style="26" customWidth="1"/>
    <col min="4" max="4" width="18.69140625" style="110" customWidth="1"/>
    <col min="5" max="5" width="48.84375" style="26" customWidth="1"/>
    <col min="6" max="8" width="16" style="111" customWidth="1"/>
    <col min="9" max="9" width="19.15234375" style="112" customWidth="1"/>
    <col min="10" max="10" width="34" style="26" customWidth="1"/>
    <col min="11" max="16384" width="8.84375" style="26"/>
  </cols>
  <sheetData>
    <row r="1" spans="1:10" ht="22" customHeight="1" x14ac:dyDescent="0.3">
      <c r="A1" s="114" t="s">
        <v>168</v>
      </c>
      <c r="B1" s="100"/>
      <c r="C1" s="100"/>
      <c r="D1" s="101"/>
      <c r="E1" s="102"/>
      <c r="F1" s="103"/>
      <c r="G1" s="103"/>
      <c r="H1" s="103"/>
      <c r="I1" s="104"/>
    </row>
    <row r="2" spans="1:10" s="115" customFormat="1" ht="16.3" x14ac:dyDescent="0.3">
      <c r="A2" s="349" t="s">
        <v>100</v>
      </c>
      <c r="B2" s="350" t="s">
        <v>101</v>
      </c>
      <c r="C2" s="351" t="s">
        <v>102</v>
      </c>
      <c r="D2" s="350" t="s">
        <v>103</v>
      </c>
      <c r="E2" s="350" t="s">
        <v>104</v>
      </c>
      <c r="F2" s="345" t="s">
        <v>105</v>
      </c>
      <c r="G2" s="345" t="s">
        <v>106</v>
      </c>
      <c r="H2" s="345" t="s">
        <v>107</v>
      </c>
      <c r="I2" s="347" t="s">
        <v>108</v>
      </c>
      <c r="J2" s="26"/>
    </row>
    <row r="3" spans="1:10" s="24" customFormat="1" ht="16.3" x14ac:dyDescent="0.3">
      <c r="A3" s="349"/>
      <c r="B3" s="350"/>
      <c r="C3" s="351"/>
      <c r="D3" s="349"/>
      <c r="E3" s="349"/>
      <c r="F3" s="345"/>
      <c r="G3" s="346"/>
      <c r="H3" s="346"/>
      <c r="I3" s="348"/>
      <c r="J3" s="26"/>
    </row>
    <row r="4" spans="1:10" s="117" customFormat="1" ht="16.3" x14ac:dyDescent="0.3">
      <c r="A4" s="349"/>
      <c r="B4" s="350"/>
      <c r="C4" s="351"/>
      <c r="D4" s="349"/>
      <c r="E4" s="349"/>
      <c r="F4" s="345"/>
      <c r="G4" s="346"/>
      <c r="H4" s="346"/>
      <c r="I4" s="348"/>
      <c r="J4" s="116"/>
    </row>
    <row r="5" spans="1:10" s="24" customFormat="1" ht="16.3" x14ac:dyDescent="0.3">
      <c r="A5" s="349"/>
      <c r="B5" s="350"/>
      <c r="C5" s="351"/>
      <c r="D5" s="349"/>
      <c r="E5" s="349"/>
      <c r="F5" s="345"/>
      <c r="G5" s="346"/>
      <c r="H5" s="346"/>
      <c r="I5" s="348"/>
      <c r="J5" s="26"/>
    </row>
    <row r="6" spans="1:10" s="81" customFormat="1" ht="28.3" x14ac:dyDescent="0.3">
      <c r="A6" s="76">
        <v>1</v>
      </c>
      <c r="B6" s="76" t="s">
        <v>176</v>
      </c>
      <c r="C6" s="77" t="s">
        <v>177</v>
      </c>
      <c r="D6" s="144" t="s">
        <v>74</v>
      </c>
      <c r="E6" s="77" t="s">
        <v>178</v>
      </c>
      <c r="F6" s="78">
        <v>46114</v>
      </c>
      <c r="G6" s="79">
        <v>46121</v>
      </c>
      <c r="H6" s="79">
        <v>46122</v>
      </c>
      <c r="I6" s="80">
        <v>120</v>
      </c>
    </row>
    <row r="7" spans="1:10" s="81" customFormat="1" ht="30" x14ac:dyDescent="0.3">
      <c r="A7" s="82">
        <v>2</v>
      </c>
      <c r="B7" s="82" t="s">
        <v>176</v>
      </c>
      <c r="C7" s="83" t="s">
        <v>179</v>
      </c>
      <c r="D7" s="145" t="s">
        <v>71</v>
      </c>
      <c r="E7" s="83" t="s">
        <v>180</v>
      </c>
      <c r="F7" s="84">
        <v>46143</v>
      </c>
      <c r="G7" s="85">
        <v>46143</v>
      </c>
      <c r="H7" s="86">
        <v>46143</v>
      </c>
      <c r="I7" s="87">
        <v>125</v>
      </c>
    </row>
    <row r="8" spans="1:10" s="81" customFormat="1" ht="15" x14ac:dyDescent="0.3">
      <c r="A8" s="82">
        <v>3</v>
      </c>
      <c r="B8" s="82" t="s">
        <v>164</v>
      </c>
      <c r="C8" s="83" t="s">
        <v>181</v>
      </c>
      <c r="D8" s="145" t="s">
        <v>71</v>
      </c>
      <c r="E8" s="83" t="s">
        <v>182</v>
      </c>
      <c r="F8" s="245">
        <v>46104</v>
      </c>
      <c r="G8" s="85">
        <v>46104</v>
      </c>
      <c r="H8" s="86">
        <v>46104</v>
      </c>
      <c r="I8" s="87">
        <v>16.5</v>
      </c>
    </row>
    <row r="9" spans="1:10" s="81" customFormat="1" ht="15" x14ac:dyDescent="0.3">
      <c r="A9" s="82">
        <v>4</v>
      </c>
      <c r="B9" s="82" t="s">
        <v>164</v>
      </c>
      <c r="C9" s="83" t="s">
        <v>183</v>
      </c>
      <c r="D9" s="145" t="s">
        <v>71</v>
      </c>
      <c r="E9" s="83" t="s">
        <v>184</v>
      </c>
      <c r="F9" s="83" t="s">
        <v>185</v>
      </c>
      <c r="G9" s="86" t="s">
        <v>186</v>
      </c>
      <c r="H9" s="86" t="s">
        <v>186</v>
      </c>
      <c r="I9" s="87">
        <v>15</v>
      </c>
    </row>
    <row r="10" spans="1:10" s="81" customFormat="1" ht="15" x14ac:dyDescent="0.3">
      <c r="A10" s="82"/>
      <c r="B10" s="82"/>
      <c r="C10" s="83"/>
      <c r="D10" s="145"/>
      <c r="E10" s="83"/>
      <c r="F10" s="88"/>
      <c r="G10" s="86"/>
      <c r="H10" s="86"/>
      <c r="I10" s="87"/>
    </row>
    <row r="11" spans="1:10" s="81" customFormat="1" ht="15" x14ac:dyDescent="0.3">
      <c r="A11" s="82"/>
      <c r="B11" s="82"/>
      <c r="C11" s="83"/>
      <c r="D11" s="145"/>
      <c r="E11" s="83"/>
      <c r="F11" s="84"/>
      <c r="G11" s="85"/>
      <c r="H11" s="86"/>
      <c r="I11" s="87"/>
    </row>
    <row r="12" spans="1:10" s="81" customFormat="1" ht="15" x14ac:dyDescent="0.3">
      <c r="A12" s="82"/>
      <c r="B12" s="82"/>
      <c r="C12" s="83"/>
      <c r="D12" s="145"/>
      <c r="E12" s="83"/>
      <c r="F12" s="79"/>
      <c r="G12" s="86"/>
      <c r="H12" s="86"/>
      <c r="I12" s="87"/>
    </row>
    <row r="13" spans="1:10" s="81" customFormat="1" ht="15" x14ac:dyDescent="0.3">
      <c r="A13" s="82"/>
      <c r="B13" s="82"/>
      <c r="C13" s="83"/>
      <c r="D13" s="145"/>
      <c r="E13" s="83"/>
      <c r="F13" s="86"/>
      <c r="G13" s="86"/>
      <c r="H13" s="86"/>
      <c r="I13" s="87" t="s">
        <v>109</v>
      </c>
    </row>
    <row r="14" spans="1:10" s="81" customFormat="1" ht="15" x14ac:dyDescent="0.3">
      <c r="A14" s="82"/>
      <c r="B14" s="82"/>
      <c r="C14" s="83"/>
      <c r="D14" s="145"/>
      <c r="E14" s="83"/>
      <c r="F14" s="86"/>
      <c r="G14" s="86"/>
      <c r="H14" s="86"/>
      <c r="I14" s="87"/>
    </row>
    <row r="15" spans="1:10" s="81" customFormat="1" ht="15" x14ac:dyDescent="0.3">
      <c r="A15" s="82"/>
      <c r="B15" s="82"/>
      <c r="C15" s="83"/>
      <c r="D15" s="145"/>
      <c r="E15" s="83"/>
      <c r="F15" s="86"/>
      <c r="G15" s="86"/>
      <c r="H15" s="86"/>
      <c r="I15" s="87"/>
    </row>
    <row r="16" spans="1:10" s="81" customFormat="1" ht="15" x14ac:dyDescent="0.3">
      <c r="A16" s="82"/>
      <c r="B16" s="82"/>
      <c r="C16" s="83"/>
      <c r="D16" s="145"/>
      <c r="E16" s="83"/>
      <c r="F16" s="86"/>
      <c r="G16" s="86"/>
      <c r="H16" s="86"/>
      <c r="I16" s="87"/>
    </row>
    <row r="17" spans="1:9" s="81" customFormat="1" ht="15" x14ac:dyDescent="0.3">
      <c r="A17" s="82"/>
      <c r="B17" s="82"/>
      <c r="C17" s="83"/>
      <c r="D17" s="145"/>
      <c r="E17" s="83"/>
      <c r="F17" s="86"/>
      <c r="G17" s="86"/>
      <c r="H17" s="86"/>
      <c r="I17" s="87"/>
    </row>
    <row r="18" spans="1:9" ht="14.15" x14ac:dyDescent="0.3">
      <c r="A18" s="101"/>
      <c r="B18" s="101"/>
      <c r="C18" s="101"/>
      <c r="D18" s="146"/>
      <c r="E18" s="101"/>
      <c r="F18" s="101"/>
      <c r="G18" s="101"/>
      <c r="H18" s="101"/>
      <c r="I18" s="101"/>
    </row>
    <row r="19" spans="1:9" s="24" customFormat="1" ht="20.149999999999999" customHeight="1" x14ac:dyDescent="0.3">
      <c r="A19" s="105"/>
      <c r="B19" s="105"/>
      <c r="C19" s="105"/>
      <c r="D19" s="105"/>
      <c r="E19" s="105"/>
      <c r="F19" s="106"/>
      <c r="G19" s="106"/>
      <c r="H19" s="107" t="s">
        <v>110</v>
      </c>
      <c r="I19" s="108">
        <f>SUM(I6:I18)</f>
        <v>276.5</v>
      </c>
    </row>
    <row r="21" spans="1:9" ht="14.15" x14ac:dyDescent="0.3">
      <c r="A21" s="109" t="s">
        <v>111</v>
      </c>
    </row>
    <row r="61" spans="9:9" x14ac:dyDescent="0.3">
      <c r="I61" s="113"/>
    </row>
    <row r="63" spans="9:9" x14ac:dyDescent="0.3">
      <c r="I63" s="113"/>
    </row>
    <row r="65" spans="9:9" x14ac:dyDescent="0.3">
      <c r="I65" s="113"/>
    </row>
    <row r="67" spans="9:9" x14ac:dyDescent="0.3">
      <c r="I67" s="113"/>
    </row>
  </sheetData>
  <sheetProtection sheet="1" insertRows="0"/>
  <mergeCells count="9">
    <mergeCell ref="F2:F5"/>
    <mergeCell ref="G2:G5"/>
    <mergeCell ref="H2:H5"/>
    <mergeCell ref="I2:I5"/>
    <mergeCell ref="A2:A5"/>
    <mergeCell ref="B2:B5"/>
    <mergeCell ref="C2:C5"/>
    <mergeCell ref="D2:D5"/>
    <mergeCell ref="E2:E5"/>
  </mergeCells>
  <dataValidations count="4">
    <dataValidation type="list" allowBlank="1" showInputMessage="1" showErrorMessage="1" sqref="B6:B18" xr:uid="{812C905A-F5E7-4399-833C-978D1420CE74}">
      <formula1>"Yes, No"</formula1>
    </dataValidation>
    <dataValidation type="list" allowBlank="1" showInputMessage="1" showErrorMessage="1" sqref="D18:D19" xr:uid="{2148E6D1-9951-4F68-97F1-9B7179B60FB6}">
      <formula1>"A. Advertising, B. Unsolicited material to electors, C. Transport, D. Public meetings, E. Agent and other staff costs, F. Accommodation and administration"</formula1>
    </dataValidation>
    <dataValidation allowBlank="1" showInputMessage="1" showErrorMessage="1" sqref="C6:C19" xr:uid="{502C08A7-9429-44C1-A978-FC20187DF26F}"/>
    <dataValidation type="list" allowBlank="1" showInputMessage="1" showErrorMessage="1" sqref="D6:D17" xr:uid="{F6A05C3F-8C8A-40FA-9D61-0F1D76F773FE}">
      <formula1>"A. Advertising, B. Unsolicited material to voters, C. Transport, D. Public meetings, E. Agent and other staff costs, F. Accommodation and administration"</formula1>
    </dataValidation>
  </dataValidations>
  <pageMargins left="0.7" right="0.7" top="0.75" bottom="0.75" header="0.3" footer="0.3"/>
  <pageSetup paperSize="9" scale="63" fitToHeight="1000" orientation="landscape" r:id="rId1"/>
  <headerFooter>
    <oddHeader>&amp;C&amp;G</oddHeader>
    <oddFooter>&amp;RPage &amp;P of &amp;N</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FD712-4004-4094-9539-2A4B8B55D1F7}">
  <dimension ref="A1:F21"/>
  <sheetViews>
    <sheetView view="pageLayout" topLeftCell="A2" zoomScaleNormal="100" workbookViewId="0">
      <selection activeCell="D17" sqref="D17"/>
    </sheetView>
  </sheetViews>
  <sheetFormatPr defaultColWidth="8.84375" defaultRowHeight="12.45" x14ac:dyDescent="0.3"/>
  <cols>
    <col min="2" max="2" width="55.69140625" style="2" customWidth="1"/>
    <col min="3" max="3" width="19.15234375" style="2" customWidth="1"/>
    <col min="4" max="4" width="56.15234375" customWidth="1"/>
    <col min="5" max="5" width="21.69140625" style="6" customWidth="1"/>
    <col min="6" max="6" width="19.84375" style="5" bestFit="1" customWidth="1"/>
    <col min="7" max="7" width="35.3046875" customWidth="1"/>
  </cols>
  <sheetData>
    <row r="1" spans="1:6" s="31" customFormat="1" ht="22" customHeight="1" x14ac:dyDescent="0.3">
      <c r="A1" s="35" t="s">
        <v>112</v>
      </c>
      <c r="B1" s="36"/>
      <c r="C1" s="36"/>
      <c r="D1" s="37"/>
      <c r="E1" s="38"/>
      <c r="F1" s="41"/>
    </row>
    <row r="2" spans="1:6" s="32" customFormat="1" ht="20.149999999999999" customHeight="1" x14ac:dyDescent="0.3">
      <c r="A2" s="352" t="s">
        <v>113</v>
      </c>
      <c r="B2" s="352"/>
      <c r="C2" s="352"/>
      <c r="D2" s="352"/>
      <c r="E2" s="352"/>
      <c r="F2" s="352"/>
    </row>
    <row r="3" spans="1:6" s="25" customFormat="1" ht="20.149999999999999" customHeight="1" x14ac:dyDescent="0.3">
      <c r="A3" s="353" t="s">
        <v>114</v>
      </c>
      <c r="B3" s="353"/>
      <c r="C3" s="353"/>
      <c r="D3" s="353"/>
      <c r="E3" s="353"/>
      <c r="F3" s="353"/>
    </row>
    <row r="4" spans="1:6" s="32" customFormat="1" ht="29.25" customHeight="1" x14ac:dyDescent="0.3">
      <c r="A4" s="354" t="s">
        <v>115</v>
      </c>
      <c r="B4" s="354"/>
      <c r="C4" s="354"/>
      <c r="D4" s="354"/>
      <c r="E4" s="354"/>
      <c r="F4" s="354"/>
    </row>
    <row r="5" spans="1:6" s="22" customFormat="1" ht="53.15" customHeight="1" x14ac:dyDescent="0.3">
      <c r="A5" s="20" t="s">
        <v>100</v>
      </c>
      <c r="B5" s="17" t="s">
        <v>102</v>
      </c>
      <c r="C5" s="16" t="s">
        <v>116</v>
      </c>
      <c r="D5" s="20" t="s">
        <v>117</v>
      </c>
      <c r="E5" s="18" t="s">
        <v>118</v>
      </c>
      <c r="F5" s="19" t="s">
        <v>119</v>
      </c>
    </row>
    <row r="6" spans="1:6" s="32" customFormat="1" ht="15" x14ac:dyDescent="0.3">
      <c r="A6" s="89">
        <v>1</v>
      </c>
      <c r="B6" s="90" t="s">
        <v>187</v>
      </c>
      <c r="C6" s="142" t="s">
        <v>71</v>
      </c>
      <c r="D6" s="91" t="s">
        <v>180</v>
      </c>
      <c r="E6" s="92">
        <v>46146</v>
      </c>
      <c r="F6" s="98">
        <v>125</v>
      </c>
    </row>
    <row r="7" spans="1:6" s="32" customFormat="1" ht="30" x14ac:dyDescent="0.3">
      <c r="A7" s="94">
        <v>2</v>
      </c>
      <c r="B7" s="95" t="s">
        <v>206</v>
      </c>
      <c r="C7" s="142" t="s">
        <v>207</v>
      </c>
      <c r="D7" s="53" t="s">
        <v>208</v>
      </c>
      <c r="E7" s="96" t="s">
        <v>209</v>
      </c>
      <c r="F7" s="99">
        <v>800</v>
      </c>
    </row>
    <row r="8" spans="1:6" s="32" customFormat="1" ht="15" x14ac:dyDescent="0.3">
      <c r="A8" s="94"/>
      <c r="B8" s="95"/>
      <c r="C8" s="142"/>
      <c r="D8" s="53"/>
      <c r="E8" s="96"/>
      <c r="F8" s="99"/>
    </row>
    <row r="9" spans="1:6" s="32" customFormat="1" ht="15" x14ac:dyDescent="0.3">
      <c r="A9" s="94"/>
      <c r="B9" s="95"/>
      <c r="C9" s="142"/>
      <c r="D9" s="53"/>
      <c r="E9" s="96"/>
      <c r="F9" s="99"/>
    </row>
    <row r="10" spans="1:6" s="32" customFormat="1" ht="15" x14ac:dyDescent="0.3">
      <c r="A10" s="94"/>
      <c r="B10" s="95"/>
      <c r="C10" s="142"/>
      <c r="D10" s="53"/>
      <c r="E10" s="96"/>
      <c r="F10" s="99"/>
    </row>
    <row r="11" spans="1:6" s="32" customFormat="1" ht="15" x14ac:dyDescent="0.3">
      <c r="A11" s="94"/>
      <c r="B11" s="95"/>
      <c r="C11" s="142"/>
      <c r="D11" s="53"/>
      <c r="E11" s="96"/>
      <c r="F11" s="99"/>
    </row>
    <row r="12" spans="1:6" s="32" customFormat="1" ht="15" x14ac:dyDescent="0.3">
      <c r="A12" s="94"/>
      <c r="B12" s="95"/>
      <c r="C12" s="142"/>
      <c r="D12" s="53"/>
      <c r="E12" s="96"/>
      <c r="F12" s="99"/>
    </row>
    <row r="13" spans="1:6" s="32" customFormat="1" ht="15" x14ac:dyDescent="0.3">
      <c r="A13" s="94"/>
      <c r="B13" s="95"/>
      <c r="C13" s="142"/>
      <c r="D13" s="53"/>
      <c r="E13" s="96"/>
      <c r="F13" s="99"/>
    </row>
    <row r="14" spans="1:6" s="32" customFormat="1" ht="15" x14ac:dyDescent="0.3">
      <c r="A14" s="94"/>
      <c r="B14" s="95"/>
      <c r="C14" s="142"/>
      <c r="D14" s="53"/>
      <c r="E14" s="96"/>
      <c r="F14" s="99"/>
    </row>
    <row r="15" spans="1:6" s="32" customFormat="1" ht="15" x14ac:dyDescent="0.3">
      <c r="A15" s="94"/>
      <c r="B15" s="95"/>
      <c r="C15" s="142"/>
      <c r="D15" s="53"/>
      <c r="E15" s="96"/>
      <c r="F15" s="99"/>
    </row>
    <row r="16" spans="1:6" s="32" customFormat="1" ht="15" x14ac:dyDescent="0.3">
      <c r="A16" s="94"/>
      <c r="B16" s="95"/>
      <c r="C16" s="142"/>
      <c r="D16" s="53"/>
      <c r="E16" s="96"/>
      <c r="F16" s="99"/>
    </row>
    <row r="17" spans="1:6" s="32" customFormat="1" ht="15" x14ac:dyDescent="0.3">
      <c r="A17" s="94"/>
      <c r="B17" s="95"/>
      <c r="C17" s="142"/>
      <c r="D17" s="53"/>
      <c r="E17" s="96"/>
      <c r="F17" s="99"/>
    </row>
    <row r="18" spans="1:6" ht="14.15" x14ac:dyDescent="0.35">
      <c r="A18" s="9"/>
      <c r="B18" s="9"/>
      <c r="C18" s="143"/>
      <c r="D18" s="9"/>
      <c r="E18" s="9"/>
      <c r="F18" s="57"/>
    </row>
    <row r="19" spans="1:6" s="3" customFormat="1" ht="20.149999999999999" customHeight="1" x14ac:dyDescent="0.4">
      <c r="A19" s="63"/>
      <c r="B19" s="63"/>
      <c r="C19" s="143"/>
      <c r="D19" s="63"/>
      <c r="E19" s="67" t="s">
        <v>110</v>
      </c>
      <c r="F19" s="68">
        <f>SUM(F6:F18)</f>
        <v>925</v>
      </c>
    </row>
    <row r="21" spans="1:6" x14ac:dyDescent="0.3">
      <c r="A21" t="s">
        <v>120</v>
      </c>
    </row>
  </sheetData>
  <sheetProtection sheet="1" insertRows="0"/>
  <mergeCells count="3">
    <mergeCell ref="A2:F2"/>
    <mergeCell ref="A3:F3"/>
    <mergeCell ref="A4:F4"/>
  </mergeCells>
  <dataValidations count="2">
    <dataValidation type="list" allowBlank="1" showInputMessage="1" showErrorMessage="1" sqref="C18" xr:uid="{2C474856-D48B-48CF-91BB-6613C09ED115}">
      <formula1>"A. Advertising, B. Unsolicited material to electors, C. Transport, D. Public meetings, E. Agent and other staff costs, F. Accommodation and administration"</formula1>
    </dataValidation>
    <dataValidation type="list" allowBlank="1" showInputMessage="1" showErrorMessage="1" sqref="C6:C17" xr:uid="{332CA8B1-3D6A-4B1C-A676-F5255B88ACB4}">
      <formula1>"A. Advertising, B. Unsolicited material to voters, C. Transport, D. Public meetings, E. Agent and other staff costs, F. Accommodation and administration"</formula1>
    </dataValidation>
  </dataValidations>
  <hyperlinks>
    <hyperlink ref="A3" r:id="rId1" display="https://www.electoralcommission.org.uk/guidance-candidates-and-agents-senedd-elections/spending-individual-candidates/items-received-free-charge-or-a-discount-and-notional-spending" xr:uid="{D92E2476-A180-DB44-B3EB-B60A3A9444DA}"/>
    <hyperlink ref="A3:F3" r:id="rId2" display="electoralcommission.org.uk/senedd-elections-notional-spending" xr:uid="{D4D2AD8F-FAB1-43CB-A80A-6ED55AD1DEF0}"/>
  </hyperlinks>
  <pageMargins left="0.7" right="0.7" top="0.75" bottom="0.75" header="0.3" footer="0.3"/>
  <pageSetup paperSize="9" scale="65" fitToHeight="1000" orientation="landscape" r:id="rId3"/>
  <headerFooter differentFirst="1">
    <oddFooter>&amp;RPage &amp;P of &amp;N</oddFooter>
    <firstHeader>&amp;C&amp;G</firstHeader>
    <firstFooter>&amp;RPage &amp;P of &amp;N</firstFooter>
  </headerFooter>
  <legacyDrawing r:id="rId4"/>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EF1BD-B01E-45F1-98B3-E48B16F74E8B}">
  <dimension ref="A1:G20"/>
  <sheetViews>
    <sheetView view="pageLayout" zoomScaleNormal="100" workbookViewId="0">
      <selection activeCell="H19" sqref="H19"/>
    </sheetView>
  </sheetViews>
  <sheetFormatPr defaultColWidth="8.84375" defaultRowHeight="12.45" x14ac:dyDescent="0.3"/>
  <cols>
    <col min="2" max="2" width="51.3828125" style="2" customWidth="1"/>
    <col min="3" max="3" width="18.84375" style="2" customWidth="1"/>
    <col min="4" max="4" width="70.69140625" customWidth="1"/>
    <col min="5" max="5" width="22.3828125" style="6" customWidth="1"/>
    <col min="6" max="6" width="22.3828125" style="5" customWidth="1"/>
  </cols>
  <sheetData>
    <row r="1" spans="1:7" s="31" customFormat="1" ht="23.15" customHeight="1" x14ac:dyDescent="0.3">
      <c r="A1" s="35" t="s">
        <v>121</v>
      </c>
      <c r="B1" s="36"/>
      <c r="C1" s="36"/>
      <c r="D1" s="37"/>
      <c r="E1" s="38"/>
      <c r="F1" s="39"/>
    </row>
    <row r="2" spans="1:7" s="32" customFormat="1" ht="21" customHeight="1" x14ac:dyDescent="0.3">
      <c r="A2" s="352" t="s">
        <v>122</v>
      </c>
      <c r="B2" s="352"/>
      <c r="C2" s="352"/>
      <c r="D2" s="352"/>
      <c r="E2" s="352"/>
      <c r="F2" s="355"/>
    </row>
    <row r="3" spans="1:7" s="33" customFormat="1" ht="20.149999999999999" customHeight="1" x14ac:dyDescent="0.3">
      <c r="A3" s="356" t="s">
        <v>123</v>
      </c>
      <c r="B3" s="356"/>
      <c r="C3" s="356"/>
      <c r="D3" s="356"/>
      <c r="E3" s="356"/>
      <c r="F3" s="357"/>
      <c r="G3" s="40"/>
    </row>
    <row r="4" spans="1:7" s="23" customFormat="1" ht="32.6" x14ac:dyDescent="0.3">
      <c r="A4" s="20" t="s">
        <v>100</v>
      </c>
      <c r="B4" s="17" t="s">
        <v>102</v>
      </c>
      <c r="C4" s="16" t="s">
        <v>116</v>
      </c>
      <c r="D4" s="16" t="s">
        <v>124</v>
      </c>
      <c r="E4" s="18" t="s">
        <v>125</v>
      </c>
      <c r="F4" s="19" t="s">
        <v>126</v>
      </c>
      <c r="G4"/>
    </row>
    <row r="5" spans="1:7" s="32" customFormat="1" ht="15" x14ac:dyDescent="0.3">
      <c r="A5" s="89"/>
      <c r="B5" s="90"/>
      <c r="C5" s="142"/>
      <c r="D5" s="91"/>
      <c r="E5" s="92"/>
      <c r="F5" s="98"/>
    </row>
    <row r="6" spans="1:7" s="32" customFormat="1" ht="15" x14ac:dyDescent="0.3">
      <c r="A6" s="89"/>
      <c r="B6" s="90"/>
      <c r="C6" s="142"/>
      <c r="D6" s="91"/>
      <c r="E6" s="92"/>
      <c r="F6" s="98"/>
    </row>
    <row r="7" spans="1:7" s="32" customFormat="1" ht="15" x14ac:dyDescent="0.3">
      <c r="A7" s="94"/>
      <c r="B7" s="95"/>
      <c r="C7" s="142"/>
      <c r="D7" s="53"/>
      <c r="E7" s="96"/>
      <c r="F7" s="99"/>
    </row>
    <row r="8" spans="1:7" s="32" customFormat="1" ht="15" x14ac:dyDescent="0.3">
      <c r="A8" s="94"/>
      <c r="B8" s="95"/>
      <c r="C8" s="142"/>
      <c r="D8" s="53"/>
      <c r="E8" s="96"/>
      <c r="F8" s="99"/>
    </row>
    <row r="9" spans="1:7" s="32" customFormat="1" ht="15" x14ac:dyDescent="0.3">
      <c r="A9" s="94"/>
      <c r="B9" s="95"/>
      <c r="C9" s="142"/>
      <c r="D9" s="53"/>
      <c r="E9" s="96"/>
      <c r="F9" s="99"/>
    </row>
    <row r="10" spans="1:7" s="32" customFormat="1" ht="15" x14ac:dyDescent="0.3">
      <c r="A10" s="94"/>
      <c r="B10" s="95"/>
      <c r="C10" s="142"/>
      <c r="D10" s="53"/>
      <c r="E10" s="96"/>
      <c r="F10" s="99"/>
    </row>
    <row r="11" spans="1:7" s="32" customFormat="1" ht="15" x14ac:dyDescent="0.3">
      <c r="A11" s="94"/>
      <c r="B11" s="95"/>
      <c r="C11" s="142"/>
      <c r="D11" s="53"/>
      <c r="E11" s="96"/>
      <c r="F11" s="99"/>
    </row>
    <row r="12" spans="1:7" s="32" customFormat="1" ht="15" x14ac:dyDescent="0.3">
      <c r="A12" s="94"/>
      <c r="B12" s="95"/>
      <c r="C12" s="142"/>
      <c r="D12" s="53"/>
      <c r="E12" s="96"/>
      <c r="F12" s="99"/>
    </row>
    <row r="13" spans="1:7" s="32" customFormat="1" ht="15" x14ac:dyDescent="0.3">
      <c r="A13" s="94"/>
      <c r="B13" s="95"/>
      <c r="C13" s="142"/>
      <c r="D13" s="53"/>
      <c r="E13" s="96"/>
      <c r="F13" s="99"/>
    </row>
    <row r="14" spans="1:7" s="32" customFormat="1" ht="15" x14ac:dyDescent="0.3">
      <c r="A14" s="94"/>
      <c r="B14" s="95"/>
      <c r="C14" s="142"/>
      <c r="D14" s="53"/>
      <c r="E14" s="96"/>
      <c r="F14" s="99"/>
    </row>
    <row r="15" spans="1:7" s="32" customFormat="1" ht="15" x14ac:dyDescent="0.3">
      <c r="A15" s="94"/>
      <c r="B15" s="95"/>
      <c r="C15" s="142"/>
      <c r="D15" s="53"/>
      <c r="E15" s="96"/>
      <c r="F15" s="99"/>
    </row>
    <row r="16" spans="1:7" s="32" customFormat="1" ht="15" x14ac:dyDescent="0.3">
      <c r="A16" s="94"/>
      <c r="B16" s="95"/>
      <c r="C16" s="142"/>
      <c r="D16" s="53"/>
      <c r="E16" s="96"/>
      <c r="F16" s="99" t="s">
        <v>109</v>
      </c>
    </row>
    <row r="17" spans="1:6" x14ac:dyDescent="0.3">
      <c r="A17" s="9"/>
      <c r="B17" s="9"/>
      <c r="C17" s="9"/>
      <c r="D17" s="9"/>
      <c r="E17" s="9"/>
      <c r="F17" s="57"/>
    </row>
    <row r="18" spans="1:6" s="3" customFormat="1" ht="20.25" customHeight="1" x14ac:dyDescent="0.4">
      <c r="A18" s="63"/>
      <c r="B18" s="63"/>
      <c r="C18" s="63"/>
      <c r="D18" s="63"/>
      <c r="E18" s="69" t="s">
        <v>110</v>
      </c>
      <c r="F18" s="70">
        <f>SUM(F5:F17)</f>
        <v>0</v>
      </c>
    </row>
    <row r="20" spans="1:6" x14ac:dyDescent="0.3">
      <c r="A20" s="7" t="s">
        <v>127</v>
      </c>
    </row>
  </sheetData>
  <sheetProtection sheet="1" insertRows="0"/>
  <mergeCells count="2">
    <mergeCell ref="A2:F2"/>
    <mergeCell ref="A3:F3"/>
  </mergeCells>
  <dataValidations count="2">
    <dataValidation type="list" allowBlank="1" showInputMessage="1" showErrorMessage="1" sqref="C17" xr:uid="{028B3625-1A91-46EF-8431-43D9D18E808A}">
      <formula1>"A. Advertising, B. Unsolicited material to electors, C. Transport, D. Public meetings, E. Agent and other staff costs, F. Accommodation and administration"</formula1>
    </dataValidation>
    <dataValidation type="list" allowBlank="1" showInputMessage="1" showErrorMessage="1" sqref="C5:C16" xr:uid="{A737196C-8F45-4669-B1BA-2297A945C985}">
      <formula1>"A. Advertising, B. Unsolicited material to voters, C. Transport, D. Public meetings, E. Agent and other staff costs, F. Accommodation and administration"</formula1>
    </dataValidation>
  </dataValidations>
  <hyperlinks>
    <hyperlink ref="A3" r:id="rId1" display="https://www.electoralcommission.org.uk/England-local-elections-local-campaigning" xr:uid="{31656DE8-89A8-498C-B64D-EA55DAB8FCAA}"/>
    <hyperlink ref="A3:F3" r:id="rId2" display="electoralcommission.org.uk/senedd-elections-local-campaigning" xr:uid="{6367096B-12A0-4CBC-970D-808088238481}"/>
  </hyperlinks>
  <pageMargins left="0.7" right="0.7" top="0.75" bottom="0.75" header="0.3" footer="0.3"/>
  <pageSetup paperSize="9" scale="60" fitToHeight="1000" orientation="landscape" r:id="rId3"/>
  <headerFooter>
    <oddHeader>&amp;C&amp;G</oddHeader>
    <oddFooter>&amp;RPage &amp;P of &amp;N</oddFooter>
  </headerFooter>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8"/>
  <sheetViews>
    <sheetView view="pageLayout" topLeftCell="C1" zoomScaleNormal="100" workbookViewId="0">
      <selection activeCell="C11" sqref="C11"/>
    </sheetView>
  </sheetViews>
  <sheetFormatPr defaultColWidth="8.84375" defaultRowHeight="12.45" x14ac:dyDescent="0.3"/>
  <cols>
    <col min="1" max="1" width="9.69140625" customWidth="1"/>
    <col min="2" max="2" width="47" style="2" customWidth="1"/>
    <col min="3" max="3" width="18.69140625" customWidth="1"/>
    <col min="4" max="5" width="38.84375" customWidth="1"/>
    <col min="6" max="7" width="19.15234375" customWidth="1"/>
    <col min="8" max="8" width="53.84375" customWidth="1"/>
    <col min="9" max="9" width="50.15234375" customWidth="1"/>
  </cols>
  <sheetData>
    <row r="1" spans="1:9" s="25" customFormat="1" ht="22" customHeight="1" x14ac:dyDescent="0.3">
      <c r="A1" s="230" t="s">
        <v>128</v>
      </c>
      <c r="B1" s="43"/>
      <c r="C1" s="43"/>
      <c r="D1" s="43"/>
      <c r="E1" s="43"/>
      <c r="F1" s="43"/>
      <c r="G1" s="44"/>
      <c r="H1" s="31"/>
      <c r="I1" s="31"/>
    </row>
    <row r="2" spans="1:9" s="32" customFormat="1" ht="20.149999999999999" customHeight="1" x14ac:dyDescent="0.35">
      <c r="A2" s="358" t="s">
        <v>129</v>
      </c>
      <c r="B2" s="359"/>
      <c r="C2" s="359"/>
      <c r="D2" s="359"/>
      <c r="E2" s="359"/>
      <c r="F2" s="359"/>
      <c r="G2" s="360"/>
      <c r="H2" s="1"/>
      <c r="I2" s="1"/>
    </row>
    <row r="3" spans="1:9" s="34" customFormat="1" ht="20.149999999999999" customHeight="1" x14ac:dyDescent="0.3">
      <c r="A3" s="361" t="s">
        <v>130</v>
      </c>
      <c r="B3" s="362"/>
      <c r="C3" s="362"/>
      <c r="D3" s="362"/>
      <c r="E3" s="362"/>
      <c r="F3" s="362"/>
      <c r="G3" s="363"/>
    </row>
    <row r="4" spans="1:9" s="23" customFormat="1" ht="32.6" x14ac:dyDescent="0.3">
      <c r="A4" s="20" t="s">
        <v>100</v>
      </c>
      <c r="B4" s="17" t="s">
        <v>102</v>
      </c>
      <c r="C4" s="16" t="s">
        <v>116</v>
      </c>
      <c r="D4" s="20" t="s">
        <v>117</v>
      </c>
      <c r="E4" s="27" t="s">
        <v>131</v>
      </c>
      <c r="F4" s="28" t="s">
        <v>132</v>
      </c>
      <c r="G4" s="16" t="s">
        <v>133</v>
      </c>
      <c r="H4" s="22"/>
      <c r="I4" s="22"/>
    </row>
    <row r="5" spans="1:9" s="32" customFormat="1" ht="15" x14ac:dyDescent="0.3">
      <c r="A5" s="118"/>
      <c r="B5" s="119"/>
      <c r="C5" s="141"/>
      <c r="D5" s="89"/>
      <c r="E5" s="89"/>
      <c r="F5" s="120"/>
      <c r="G5" s="93"/>
    </row>
    <row r="6" spans="1:9" s="32" customFormat="1" ht="15" x14ac:dyDescent="0.3">
      <c r="A6" s="89"/>
      <c r="B6" s="90"/>
      <c r="C6" s="142"/>
      <c r="D6" s="91"/>
      <c r="E6" s="91"/>
      <c r="F6" s="121"/>
      <c r="G6" s="122"/>
    </row>
    <row r="7" spans="1:9" s="32" customFormat="1" ht="15" x14ac:dyDescent="0.3">
      <c r="A7" s="94"/>
      <c r="B7" s="95"/>
      <c r="C7" s="142"/>
      <c r="D7" s="53"/>
      <c r="E7" s="53"/>
      <c r="F7" s="123"/>
      <c r="G7" s="124"/>
    </row>
    <row r="8" spans="1:9" s="32" customFormat="1" ht="15" x14ac:dyDescent="0.3">
      <c r="A8" s="94"/>
      <c r="B8" s="95"/>
      <c r="C8" s="142"/>
      <c r="D8" s="53"/>
      <c r="E8" s="53"/>
      <c r="F8" s="123"/>
      <c r="G8" s="124"/>
    </row>
    <row r="9" spans="1:9" s="32" customFormat="1" ht="15" x14ac:dyDescent="0.3">
      <c r="A9" s="94"/>
      <c r="B9" s="95"/>
      <c r="C9" s="142"/>
      <c r="D9" s="53"/>
      <c r="E9" s="53"/>
      <c r="F9" s="123"/>
      <c r="G9" s="124"/>
    </row>
    <row r="10" spans="1:9" s="32" customFormat="1" ht="15" x14ac:dyDescent="0.3">
      <c r="A10" s="94"/>
      <c r="B10" s="95"/>
      <c r="C10" s="142"/>
      <c r="D10" s="53"/>
      <c r="E10" s="53"/>
      <c r="F10" s="123"/>
      <c r="G10" s="124"/>
    </row>
    <row r="11" spans="1:9" s="32" customFormat="1" ht="15" x14ac:dyDescent="0.3">
      <c r="A11" s="94"/>
      <c r="B11" s="95"/>
      <c r="C11" s="142"/>
      <c r="D11" s="53"/>
      <c r="E11" s="53"/>
      <c r="F11" s="123"/>
      <c r="G11" s="124"/>
    </row>
    <row r="12" spans="1:9" s="32" customFormat="1" ht="15" x14ac:dyDescent="0.3">
      <c r="A12" s="94"/>
      <c r="B12" s="95"/>
      <c r="C12" s="142"/>
      <c r="D12" s="53"/>
      <c r="E12" s="53"/>
      <c r="F12" s="123"/>
      <c r="G12" s="124"/>
    </row>
    <row r="13" spans="1:9" s="32" customFormat="1" ht="15" x14ac:dyDescent="0.3">
      <c r="A13" s="94"/>
      <c r="B13" s="95"/>
      <c r="C13" s="142"/>
      <c r="D13" s="53"/>
      <c r="E13" s="53"/>
      <c r="F13" s="123"/>
      <c r="G13" s="124"/>
    </row>
    <row r="14" spans="1:9" s="32" customFormat="1" ht="15" x14ac:dyDescent="0.3">
      <c r="A14" s="94"/>
      <c r="B14" s="95"/>
      <c r="C14" s="142"/>
      <c r="D14" s="53"/>
      <c r="E14" s="53"/>
      <c r="F14" s="123"/>
      <c r="G14" s="124"/>
    </row>
    <row r="15" spans="1:9" s="32" customFormat="1" ht="15" x14ac:dyDescent="0.3">
      <c r="A15" s="94"/>
      <c r="B15" s="95"/>
      <c r="C15" s="142"/>
      <c r="D15" s="53"/>
      <c r="E15" s="53"/>
      <c r="F15" s="123"/>
      <c r="G15" s="124"/>
    </row>
    <row r="16" spans="1:9" s="32" customFormat="1" ht="15" x14ac:dyDescent="0.3">
      <c r="A16" s="94"/>
      <c r="B16" s="95"/>
      <c r="C16" s="142"/>
      <c r="D16" s="53"/>
      <c r="E16" s="53"/>
      <c r="F16" s="123"/>
      <c r="G16" s="124"/>
    </row>
    <row r="17" spans="1:7" x14ac:dyDescent="0.3">
      <c r="A17" s="9"/>
      <c r="B17" s="9"/>
      <c r="C17" s="9"/>
      <c r="D17" s="9"/>
      <c r="E17" s="9"/>
      <c r="F17" s="9"/>
      <c r="G17" s="56"/>
    </row>
    <row r="18" spans="1:7" s="3" customFormat="1" ht="16.3" x14ac:dyDescent="0.4">
      <c r="A18" s="63"/>
      <c r="B18" s="63"/>
      <c r="C18" s="63"/>
      <c r="D18" s="71"/>
      <c r="E18" s="71"/>
      <c r="F18" s="65" t="s">
        <v>110</v>
      </c>
      <c r="G18" s="66">
        <f>SUM(G5:G17)</f>
        <v>0</v>
      </c>
    </row>
  </sheetData>
  <sheetProtection sheet="1" insertRows="0"/>
  <mergeCells count="2">
    <mergeCell ref="A2:G2"/>
    <mergeCell ref="A3:G3"/>
  </mergeCells>
  <phoneticPr fontId="3" type="noConversion"/>
  <dataValidations count="2">
    <dataValidation type="list" allowBlank="1" showInputMessage="1" showErrorMessage="1" sqref="C17" xr:uid="{C7125DBA-0EB8-450F-B88C-C30D3F86E83D}">
      <formula1>"A. Advertising, B. Unsolicited material to electors, C. Transport, D. Public meetings, E. Agent and other staff costs, F. Accommodation and administration"</formula1>
    </dataValidation>
    <dataValidation type="list" allowBlank="1" showInputMessage="1" showErrorMessage="1" sqref="C5:C16" xr:uid="{1F4FABED-3D3E-46E6-A2CA-13BF5F5F41CF}">
      <formula1>"A. Advertising, B. Unsolicited material to voters, C. Transport, D. Public meetings, E. Agent and other staff costs, F. Accommodation and administration"</formula1>
    </dataValidation>
  </dataValidations>
  <hyperlinks>
    <hyperlink ref="A3" r:id="rId1" display="https://www.electoralcommission.org.uk/guidance-candidates-and-agents-senedd-elections/after-election/deadlines-individual-candidates" xr:uid="{4CE2335F-D85A-495E-B393-A890FDC8807A}"/>
    <hyperlink ref="A3:G3" r:id="rId2" display="electoralcommission.org.uk/senedd-elections-deadlines" xr:uid="{60CB139F-0DB6-40E6-BCCB-95CE18356CB9}"/>
  </hyperlinks>
  <pageMargins left="0.75" right="0.75" top="1" bottom="1" header="0.5" footer="0.5"/>
  <pageSetup paperSize="9" scale="63" orientation="landscape" r:id="rId3"/>
  <headerFooter alignWithMargins="0">
    <oddHeader>&amp;C&amp;G</oddHeader>
    <oddFooter xml:space="preserve">&amp;RPage &amp;P of &amp;N
</oddFooter>
  </headerFooter>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C626-1985-47E2-BCD8-607D61E4ED5E}">
  <dimension ref="A1:I18"/>
  <sheetViews>
    <sheetView view="pageLayout" zoomScaleNormal="100" workbookViewId="0">
      <selection activeCell="D5" sqref="D5"/>
    </sheetView>
  </sheetViews>
  <sheetFormatPr defaultColWidth="8.84375" defaultRowHeight="12.45" x14ac:dyDescent="0.3"/>
  <cols>
    <col min="1" max="1" width="11.15234375" customWidth="1"/>
    <col min="2" max="2" width="26.3828125" customWidth="1"/>
    <col min="3" max="3" width="19.3046875" customWidth="1"/>
    <col min="4" max="4" width="52.84375" customWidth="1"/>
    <col min="5" max="6" width="35.84375" customWidth="1"/>
    <col min="7" max="7" width="15.3828125" customWidth="1"/>
    <col min="8" max="8" width="22.3828125" customWidth="1"/>
    <col min="9" max="9" width="25" customWidth="1"/>
  </cols>
  <sheetData>
    <row r="1" spans="1:9" s="26" customFormat="1" ht="22" customHeight="1" x14ac:dyDescent="0.3">
      <c r="A1" s="114" t="s">
        <v>134</v>
      </c>
      <c r="B1" s="29"/>
      <c r="C1" s="29"/>
      <c r="D1" s="29"/>
      <c r="E1" s="29"/>
      <c r="F1" s="29"/>
      <c r="G1" s="147"/>
      <c r="H1"/>
      <c r="I1"/>
    </row>
    <row r="2" spans="1:9" s="24" customFormat="1" ht="20.149999999999999" customHeight="1" x14ac:dyDescent="0.3">
      <c r="A2" s="352" t="s">
        <v>135</v>
      </c>
      <c r="B2" s="352"/>
      <c r="C2" s="352"/>
      <c r="D2" s="352"/>
      <c r="E2" s="352"/>
      <c r="F2" s="352"/>
      <c r="G2" s="355"/>
      <c r="H2"/>
      <c r="I2"/>
    </row>
    <row r="3" spans="1:9" s="24" customFormat="1" ht="20.149999999999999" customHeight="1" x14ac:dyDescent="0.3">
      <c r="A3" s="361" t="s">
        <v>130</v>
      </c>
      <c r="B3" s="362"/>
      <c r="C3" s="362"/>
      <c r="D3" s="362"/>
      <c r="E3" s="362"/>
      <c r="F3" s="362"/>
      <c r="G3" s="363"/>
      <c r="H3"/>
      <c r="I3"/>
    </row>
    <row r="4" spans="1:9" ht="32.6" x14ac:dyDescent="0.3">
      <c r="A4" s="20" t="s">
        <v>100</v>
      </c>
      <c r="B4" s="17" t="s">
        <v>102</v>
      </c>
      <c r="C4" s="16" t="s">
        <v>116</v>
      </c>
      <c r="D4" s="20" t="s">
        <v>117</v>
      </c>
      <c r="E4" s="20" t="s">
        <v>136</v>
      </c>
      <c r="F4" s="20" t="s">
        <v>137</v>
      </c>
      <c r="G4" s="19" t="s">
        <v>133</v>
      </c>
    </row>
    <row r="5" spans="1:9" s="32" customFormat="1" ht="15" x14ac:dyDescent="0.3">
      <c r="A5" s="118"/>
      <c r="B5" s="118"/>
      <c r="C5" s="137"/>
      <c r="D5" s="125"/>
      <c r="E5" s="89"/>
      <c r="F5" s="89"/>
      <c r="G5" s="93"/>
    </row>
    <row r="6" spans="1:9" s="32" customFormat="1" ht="15" x14ac:dyDescent="0.3">
      <c r="A6" s="89"/>
      <c r="B6" s="118"/>
      <c r="C6" s="138"/>
      <c r="D6" s="126"/>
      <c r="E6" s="91"/>
      <c r="F6" s="91"/>
      <c r="G6" s="122"/>
    </row>
    <row r="7" spans="1:9" s="32" customFormat="1" ht="15" x14ac:dyDescent="0.3">
      <c r="A7" s="94"/>
      <c r="B7" s="94"/>
      <c r="C7" s="139"/>
      <c r="D7" s="53"/>
      <c r="E7" s="53"/>
      <c r="F7" s="53"/>
      <c r="G7" s="124"/>
    </row>
    <row r="8" spans="1:9" s="32" customFormat="1" ht="15" x14ac:dyDescent="0.3">
      <c r="A8" s="94"/>
      <c r="B8" s="94"/>
      <c r="C8" s="140"/>
      <c r="D8" s="53"/>
      <c r="E8" s="53"/>
      <c r="F8" s="53"/>
      <c r="G8" s="124"/>
    </row>
    <row r="9" spans="1:9" s="32" customFormat="1" ht="15" x14ac:dyDescent="0.3">
      <c r="A9" s="94"/>
      <c r="B9" s="94"/>
      <c r="C9" s="140"/>
      <c r="D9" s="53"/>
      <c r="E9" s="53"/>
      <c r="F9" s="53"/>
      <c r="G9" s="124"/>
    </row>
    <row r="10" spans="1:9" s="32" customFormat="1" ht="15" x14ac:dyDescent="0.3">
      <c r="A10" s="94"/>
      <c r="B10" s="94"/>
      <c r="C10" s="140"/>
      <c r="D10" s="53"/>
      <c r="E10" s="53"/>
      <c r="F10" s="53"/>
      <c r="G10" s="124"/>
    </row>
    <row r="11" spans="1:9" s="32" customFormat="1" ht="15" x14ac:dyDescent="0.3">
      <c r="A11" s="94"/>
      <c r="B11" s="94"/>
      <c r="C11" s="140"/>
      <c r="D11" s="53"/>
      <c r="E11" s="53"/>
      <c r="F11" s="53"/>
      <c r="G11" s="124"/>
    </row>
    <row r="12" spans="1:9" s="32" customFormat="1" ht="15" x14ac:dyDescent="0.3">
      <c r="A12" s="94"/>
      <c r="B12" s="94"/>
      <c r="C12" s="140"/>
      <c r="D12" s="53"/>
      <c r="E12" s="53"/>
      <c r="F12" s="53"/>
      <c r="G12" s="124"/>
    </row>
    <row r="13" spans="1:9" s="32" customFormat="1" ht="15" x14ac:dyDescent="0.3">
      <c r="A13" s="94"/>
      <c r="B13" s="94"/>
      <c r="C13" s="140"/>
      <c r="D13" s="53"/>
      <c r="E13" s="53"/>
      <c r="F13" s="53"/>
      <c r="G13" s="124"/>
    </row>
    <row r="14" spans="1:9" s="32" customFormat="1" ht="15" x14ac:dyDescent="0.3">
      <c r="A14" s="94"/>
      <c r="B14" s="94"/>
      <c r="C14" s="140"/>
      <c r="D14" s="53"/>
      <c r="E14" s="53"/>
      <c r="F14" s="53"/>
      <c r="G14" s="124"/>
    </row>
    <row r="15" spans="1:9" s="32" customFormat="1" ht="15" x14ac:dyDescent="0.3">
      <c r="A15" s="94"/>
      <c r="B15" s="94"/>
      <c r="C15" s="140"/>
      <c r="D15" s="53"/>
      <c r="E15" s="53"/>
      <c r="F15" s="53"/>
      <c r="G15" s="124"/>
    </row>
    <row r="16" spans="1:9" s="32" customFormat="1" ht="15" x14ac:dyDescent="0.3">
      <c r="A16" s="94"/>
      <c r="B16" s="94"/>
      <c r="C16" s="140"/>
      <c r="D16" s="53"/>
      <c r="E16" s="53"/>
      <c r="F16" s="53"/>
      <c r="G16" s="124"/>
    </row>
    <row r="17" spans="1:7" x14ac:dyDescent="0.3">
      <c r="A17" s="9"/>
      <c r="B17" s="9"/>
      <c r="C17" s="9"/>
      <c r="D17" s="9"/>
      <c r="E17" s="9"/>
      <c r="F17" s="9"/>
      <c r="G17" s="57"/>
    </row>
    <row r="18" spans="1:7" s="3" customFormat="1" ht="20.149999999999999" customHeight="1" x14ac:dyDescent="0.4">
      <c r="A18" s="63"/>
      <c r="B18" s="63"/>
      <c r="C18" s="63"/>
      <c r="D18" s="64"/>
      <c r="E18" s="64"/>
      <c r="F18" s="65" t="s">
        <v>110</v>
      </c>
      <c r="G18" s="66">
        <f>SUM(G5:G17)</f>
        <v>0</v>
      </c>
    </row>
  </sheetData>
  <sheetProtection sheet="1" insertRows="0"/>
  <mergeCells count="2">
    <mergeCell ref="A2:G2"/>
    <mergeCell ref="A3:G3"/>
  </mergeCells>
  <dataValidations count="2">
    <dataValidation type="list" allowBlank="1" showInputMessage="1" showErrorMessage="1" sqref="C17" xr:uid="{760B26C2-0497-4688-B789-A60D1210480E}">
      <formula1>"A. Advertising, B. Unsolicited material to electors, C. Transport, D. Public meetings, E. Agent and other staff costs, F. Accommodation and administration"</formula1>
    </dataValidation>
    <dataValidation type="list" allowBlank="1" showInputMessage="1" showErrorMessage="1" sqref="C5:C16" xr:uid="{A1E1A0D1-3FE1-4AFB-826C-F8F5D9345A5E}">
      <formula1>"A. Advertising, B. Unsolicited material to voters, C. Transport, D. Public meetings, E. Agent and other staff costs, F. Accommodation and administration"</formula1>
    </dataValidation>
  </dataValidations>
  <hyperlinks>
    <hyperlink ref="A3" r:id="rId1" display="https://www.electoralcommission.org.uk/guidance-candidates-and-agents-senedd-elections/after-election/deadlines-individual-candidates" xr:uid="{69E8E301-BA5E-4FD5-844A-D0E132C96DB1}"/>
    <hyperlink ref="A3:G3" r:id="rId2" display="electoralcommission.org.uk/senedd-elections-deadlines" xr:uid="{DF278725-DDAB-459A-804C-00106EA8471B}"/>
  </hyperlinks>
  <pageMargins left="0.7" right="0.7" top="0.75" bottom="0.75" header="0.3" footer="0.3"/>
  <pageSetup paperSize="9" scale="62" orientation="landscape" r:id="rId3"/>
  <headerFooter>
    <oddHeader>&amp;C&amp;G</oddHeader>
    <oddFooter>&amp;RPage &amp;P of &amp;N</oddFooter>
  </headerFooter>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19"/>
  <sheetViews>
    <sheetView view="pageLayout" zoomScaleNormal="100" workbookViewId="0">
      <selection activeCell="F14" sqref="F14"/>
    </sheetView>
  </sheetViews>
  <sheetFormatPr defaultColWidth="8.84375" defaultRowHeight="12.45" x14ac:dyDescent="0.3"/>
  <cols>
    <col min="1" max="1" width="63.69140625" customWidth="1"/>
    <col min="2" max="2" width="63.69140625" style="6" customWidth="1"/>
    <col min="3" max="4" width="19" style="6" customWidth="1"/>
    <col min="5" max="6" width="19" style="5" customWidth="1"/>
  </cols>
  <sheetData>
    <row r="1" spans="1:16" ht="23.15" customHeight="1" x14ac:dyDescent="0.35">
      <c r="A1" s="231" t="s">
        <v>138</v>
      </c>
      <c r="B1" s="10"/>
      <c r="C1" s="10"/>
      <c r="D1" s="10"/>
      <c r="E1" s="11"/>
      <c r="F1" s="12"/>
      <c r="P1" s="1"/>
    </row>
    <row r="2" spans="1:16" ht="23.15" customHeight="1" x14ac:dyDescent="0.35">
      <c r="A2" s="354" t="s">
        <v>175</v>
      </c>
      <c r="B2" s="354"/>
      <c r="C2" s="354"/>
      <c r="D2" s="354"/>
      <c r="E2" s="354"/>
      <c r="F2" s="366"/>
      <c r="P2" s="1"/>
    </row>
    <row r="3" spans="1:16" ht="21" customHeight="1" x14ac:dyDescent="0.4">
      <c r="A3" s="364" t="s">
        <v>139</v>
      </c>
      <c r="B3" s="364"/>
      <c r="C3" s="364"/>
      <c r="D3" s="364"/>
      <c r="E3" s="364"/>
      <c r="F3" s="365"/>
      <c r="P3" s="1"/>
    </row>
    <row r="4" spans="1:16" ht="38.15" customHeight="1" x14ac:dyDescent="0.3">
      <c r="A4" s="20" t="s">
        <v>102</v>
      </c>
      <c r="B4" s="21" t="s">
        <v>140</v>
      </c>
      <c r="C4" s="21" t="s">
        <v>125</v>
      </c>
      <c r="D4" s="21" t="s">
        <v>141</v>
      </c>
      <c r="E4" s="21" t="s">
        <v>142</v>
      </c>
      <c r="F4" s="21" t="s">
        <v>133</v>
      </c>
    </row>
    <row r="5" spans="1:16" s="32" customFormat="1" ht="15" x14ac:dyDescent="0.3">
      <c r="A5" s="91" t="s">
        <v>188</v>
      </c>
      <c r="B5" s="127" t="s">
        <v>201</v>
      </c>
      <c r="C5" s="128">
        <v>46078</v>
      </c>
      <c r="D5" s="128">
        <v>46078</v>
      </c>
      <c r="E5" s="128">
        <v>46078</v>
      </c>
      <c r="F5" s="93">
        <v>90</v>
      </c>
    </row>
    <row r="6" spans="1:16" s="32" customFormat="1" ht="15" x14ac:dyDescent="0.3">
      <c r="A6" s="53" t="s">
        <v>189</v>
      </c>
      <c r="B6" s="129" t="s">
        <v>202</v>
      </c>
      <c r="C6" s="129">
        <v>46144</v>
      </c>
      <c r="D6" s="129">
        <v>46144</v>
      </c>
      <c r="E6" s="129">
        <v>46144</v>
      </c>
      <c r="F6" s="97">
        <v>25</v>
      </c>
    </row>
    <row r="7" spans="1:16" s="32" customFormat="1" ht="15" x14ac:dyDescent="0.3">
      <c r="A7" s="53" t="s">
        <v>189</v>
      </c>
      <c r="B7" s="129" t="s">
        <v>202</v>
      </c>
      <c r="C7" s="129">
        <v>46146</v>
      </c>
      <c r="D7" s="129">
        <v>46146</v>
      </c>
      <c r="E7" s="129">
        <v>46146</v>
      </c>
      <c r="F7" s="97">
        <v>26</v>
      </c>
    </row>
    <row r="8" spans="1:16" s="32" customFormat="1" ht="15" x14ac:dyDescent="0.3">
      <c r="A8" s="53"/>
      <c r="B8" s="129"/>
      <c r="C8" s="129"/>
      <c r="D8" s="129"/>
      <c r="E8" s="129"/>
      <c r="F8" s="97"/>
    </row>
    <row r="9" spans="1:16" s="32" customFormat="1" ht="15" x14ac:dyDescent="0.3">
      <c r="A9" s="53"/>
      <c r="B9" s="129"/>
      <c r="C9" s="129"/>
      <c r="D9" s="129"/>
      <c r="E9" s="129"/>
      <c r="F9" s="97"/>
    </row>
    <row r="10" spans="1:16" s="32" customFormat="1" ht="15" x14ac:dyDescent="0.3">
      <c r="A10" s="53"/>
      <c r="B10" s="129"/>
      <c r="C10" s="129"/>
      <c r="D10" s="129"/>
      <c r="E10" s="129"/>
      <c r="F10" s="97"/>
    </row>
    <row r="11" spans="1:16" s="32" customFormat="1" ht="15" x14ac:dyDescent="0.3">
      <c r="A11" s="53"/>
      <c r="B11" s="129"/>
      <c r="C11" s="129"/>
      <c r="D11" s="129"/>
      <c r="E11" s="129"/>
      <c r="F11" s="97"/>
    </row>
    <row r="12" spans="1:16" s="32" customFormat="1" ht="15" x14ac:dyDescent="0.3">
      <c r="A12" s="53"/>
      <c r="B12" s="129"/>
      <c r="C12" s="129"/>
      <c r="D12" s="129"/>
      <c r="E12" s="129"/>
      <c r="F12" s="97"/>
    </row>
    <row r="13" spans="1:16" s="32" customFormat="1" ht="15" x14ac:dyDescent="0.3">
      <c r="A13" s="53"/>
      <c r="B13" s="129"/>
      <c r="C13" s="129"/>
      <c r="D13" s="129"/>
      <c r="E13" s="129"/>
      <c r="F13" s="97"/>
    </row>
    <row r="14" spans="1:16" s="32" customFormat="1" ht="15" x14ac:dyDescent="0.3">
      <c r="A14" s="53"/>
      <c r="B14" s="129"/>
      <c r="C14" s="129"/>
      <c r="D14" s="129"/>
      <c r="E14" s="129"/>
      <c r="F14" s="97"/>
    </row>
    <row r="15" spans="1:16" s="32" customFormat="1" ht="15" x14ac:dyDescent="0.3">
      <c r="A15" s="53"/>
      <c r="B15" s="129"/>
      <c r="C15" s="129"/>
      <c r="D15" s="129"/>
      <c r="E15" s="129"/>
      <c r="F15" s="97"/>
    </row>
    <row r="16" spans="1:16" s="32" customFormat="1" ht="15" x14ac:dyDescent="0.3">
      <c r="A16" s="53"/>
      <c r="B16" s="129"/>
      <c r="C16" s="129"/>
      <c r="D16" s="129"/>
      <c r="E16" s="129"/>
      <c r="F16" s="97"/>
    </row>
    <row r="17" spans="1:6" s="32" customFormat="1" ht="15" x14ac:dyDescent="0.3">
      <c r="A17" s="130"/>
      <c r="B17" s="131"/>
      <c r="C17" s="131"/>
      <c r="D17" s="131"/>
      <c r="E17" s="131"/>
      <c r="F17" s="132"/>
    </row>
    <row r="18" spans="1:6" ht="16.3" x14ac:dyDescent="0.4">
      <c r="A18" s="13"/>
      <c r="B18" s="13"/>
      <c r="C18" s="13"/>
      <c r="D18" s="13"/>
      <c r="E18" s="13"/>
      <c r="F18" s="58"/>
    </row>
    <row r="19" spans="1:6" s="3" customFormat="1" ht="20.149999999999999" customHeight="1" x14ac:dyDescent="0.4">
      <c r="A19" s="8"/>
      <c r="B19" s="13"/>
      <c r="C19" s="13"/>
      <c r="D19" s="13"/>
      <c r="E19" s="45" t="s">
        <v>143</v>
      </c>
      <c r="F19" s="59">
        <f>SUM(F5:F18)</f>
        <v>141</v>
      </c>
    </row>
  </sheetData>
  <sheetProtection sheet="1" insertRows="0"/>
  <mergeCells count="2">
    <mergeCell ref="A3:F3"/>
    <mergeCell ref="A2:F2"/>
  </mergeCells>
  <hyperlinks>
    <hyperlink ref="A3" r:id="rId1" xr:uid="{4A9878B5-281B-480F-A236-B2408F211DA1}"/>
  </hyperlinks>
  <pageMargins left="0.75" right="0.75" top="1" bottom="1" header="0.5" footer="0.5"/>
  <pageSetup paperSize="9" scale="65" orientation="landscape" r:id="rId2"/>
  <headerFooter alignWithMargins="0">
    <oddHeader>&amp;C&amp;G</oddHeader>
    <oddFooter>&amp;R&amp;"System Font,Regular"&amp;K000000Page &amp;P of &amp;N</oddFooter>
  </headerFooter>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A3856-4ACA-4B97-A300-71F15309B061}">
  <dimension ref="A1:H21"/>
  <sheetViews>
    <sheetView view="pageLayout" zoomScaleNormal="100" workbookViewId="0">
      <selection activeCell="D13" sqref="D13"/>
    </sheetView>
  </sheetViews>
  <sheetFormatPr defaultColWidth="8.84375" defaultRowHeight="12.45" x14ac:dyDescent="0.3"/>
  <cols>
    <col min="1" max="1" width="36.84375" customWidth="1"/>
    <col min="2" max="2" width="35.3828125" customWidth="1"/>
    <col min="3" max="3" width="19.69140625" customWidth="1"/>
    <col min="4" max="4" width="21.3046875" customWidth="1"/>
    <col min="5" max="6" width="17.3046875" customWidth="1"/>
    <col min="7" max="7" width="26.69140625" customWidth="1"/>
    <col min="8" max="8" width="18.84375" customWidth="1"/>
  </cols>
  <sheetData>
    <row r="1" spans="1:8" ht="20.149999999999999" customHeight="1" x14ac:dyDescent="0.3">
      <c r="A1" s="232" t="s">
        <v>144</v>
      </c>
      <c r="B1" s="30"/>
      <c r="C1" s="30"/>
      <c r="D1" s="30"/>
      <c r="E1" s="30"/>
      <c r="F1" s="30"/>
      <c r="G1" s="30"/>
      <c r="H1" s="47"/>
    </row>
    <row r="2" spans="1:8" s="48" customFormat="1" ht="19" customHeight="1" x14ac:dyDescent="0.3">
      <c r="A2" s="367" t="s">
        <v>145</v>
      </c>
      <c r="B2" s="368"/>
      <c r="C2" s="368"/>
      <c r="D2" s="368"/>
      <c r="E2" s="368"/>
      <c r="F2" s="368"/>
      <c r="G2" s="368"/>
      <c r="H2" s="369"/>
    </row>
    <row r="3" spans="1:8" s="48" customFormat="1" ht="20.149999999999999" customHeight="1" x14ac:dyDescent="0.3">
      <c r="A3" s="370" t="s">
        <v>146</v>
      </c>
      <c r="B3" s="371"/>
      <c r="C3" s="371"/>
      <c r="D3" s="371"/>
      <c r="E3" s="371"/>
      <c r="F3" s="371"/>
      <c r="G3" s="371"/>
      <c r="H3" s="372"/>
    </row>
    <row r="4" spans="1:8" s="3" customFormat="1" ht="38.15" customHeight="1" x14ac:dyDescent="0.4">
      <c r="A4" s="373" t="s">
        <v>171</v>
      </c>
      <c r="B4" s="374"/>
      <c r="C4" s="374"/>
      <c r="D4" s="374"/>
      <c r="E4" s="374"/>
      <c r="F4" s="374"/>
      <c r="G4" s="374"/>
      <c r="H4" s="375"/>
    </row>
    <row r="5" spans="1:8" s="22" customFormat="1" ht="34.5" customHeight="1" x14ac:dyDescent="0.3">
      <c r="A5" s="49" t="s">
        <v>147</v>
      </c>
      <c r="B5" s="50" t="s">
        <v>148</v>
      </c>
      <c r="C5" s="50" t="s">
        <v>149</v>
      </c>
      <c r="D5" s="51" t="s">
        <v>150</v>
      </c>
      <c r="E5" s="49" t="s">
        <v>151</v>
      </c>
      <c r="F5" s="50" t="s">
        <v>152</v>
      </c>
      <c r="G5" s="52" t="s">
        <v>153</v>
      </c>
      <c r="H5" s="50" t="s">
        <v>154</v>
      </c>
    </row>
    <row r="6" spans="1:8" s="32" customFormat="1" ht="15" x14ac:dyDescent="0.3">
      <c r="A6" s="53" t="s">
        <v>203</v>
      </c>
      <c r="B6" s="53" t="s">
        <v>191</v>
      </c>
      <c r="C6" s="53" t="s">
        <v>190</v>
      </c>
      <c r="D6" s="133" t="s">
        <v>205</v>
      </c>
      <c r="E6" s="246">
        <v>46127</v>
      </c>
      <c r="F6" s="246">
        <v>46136</v>
      </c>
      <c r="G6" s="134" t="s">
        <v>206</v>
      </c>
      <c r="H6" s="97">
        <v>800</v>
      </c>
    </row>
    <row r="7" spans="1:8" s="32" customFormat="1" ht="15" x14ac:dyDescent="0.3">
      <c r="A7" s="53"/>
      <c r="B7" s="53"/>
      <c r="C7" s="53"/>
      <c r="D7" s="133"/>
      <c r="E7" s="246"/>
      <c r="F7" s="246"/>
      <c r="G7" s="134"/>
      <c r="H7" s="97"/>
    </row>
    <row r="8" spans="1:8" s="32" customFormat="1" ht="15" x14ac:dyDescent="0.3">
      <c r="A8" s="53"/>
      <c r="B8" s="53"/>
      <c r="C8" s="53"/>
      <c r="D8" s="133"/>
      <c r="E8" s="246"/>
      <c r="F8" s="246"/>
      <c r="G8" s="134"/>
      <c r="H8" s="97"/>
    </row>
    <row r="9" spans="1:8" s="32" customFormat="1" ht="15" x14ac:dyDescent="0.3">
      <c r="A9" s="53"/>
      <c r="B9" s="53"/>
      <c r="C9" s="53"/>
      <c r="D9" s="133"/>
      <c r="E9" s="246"/>
      <c r="F9" s="246"/>
      <c r="G9" s="134"/>
      <c r="H9" s="97"/>
    </row>
    <row r="10" spans="1:8" s="32" customFormat="1" ht="15" x14ac:dyDescent="0.3">
      <c r="A10" s="53"/>
      <c r="B10" s="53"/>
      <c r="C10" s="53"/>
      <c r="D10" s="133"/>
      <c r="E10" s="94"/>
      <c r="F10" s="94"/>
      <c r="G10" s="134"/>
      <c r="H10" s="97"/>
    </row>
    <row r="11" spans="1:8" s="32" customFormat="1" ht="15" x14ac:dyDescent="0.3">
      <c r="A11" s="53"/>
      <c r="B11" s="53"/>
      <c r="C11" s="53"/>
      <c r="D11" s="133"/>
      <c r="E11" s="94"/>
      <c r="F11" s="94"/>
      <c r="G11" s="134"/>
      <c r="H11" s="97"/>
    </row>
    <row r="12" spans="1:8" s="32" customFormat="1" ht="15" x14ac:dyDescent="0.3">
      <c r="A12" s="53"/>
      <c r="B12" s="53"/>
      <c r="C12" s="53"/>
      <c r="D12" s="133"/>
      <c r="E12" s="94"/>
      <c r="F12" s="94"/>
      <c r="G12" s="134"/>
      <c r="H12" s="97"/>
    </row>
    <row r="13" spans="1:8" s="32" customFormat="1" ht="15" x14ac:dyDescent="0.3">
      <c r="A13" s="53"/>
      <c r="B13" s="53"/>
      <c r="C13" s="53"/>
      <c r="D13" s="133"/>
      <c r="E13" s="94"/>
      <c r="F13" s="94"/>
      <c r="G13" s="134"/>
      <c r="H13" s="97"/>
    </row>
    <row r="14" spans="1:8" s="32" customFormat="1" ht="15" x14ac:dyDescent="0.3">
      <c r="A14" s="53"/>
      <c r="B14" s="53"/>
      <c r="C14" s="53"/>
      <c r="D14" s="133"/>
      <c r="E14" s="94"/>
      <c r="F14" s="94"/>
      <c r="G14" s="134"/>
      <c r="H14" s="97"/>
    </row>
    <row r="15" spans="1:8" s="32" customFormat="1" ht="15" x14ac:dyDescent="0.3">
      <c r="A15" s="53"/>
      <c r="B15" s="53"/>
      <c r="C15" s="53"/>
      <c r="D15" s="133"/>
      <c r="E15" s="94"/>
      <c r="F15" s="94"/>
      <c r="G15" s="134"/>
      <c r="H15" s="97"/>
    </row>
    <row r="16" spans="1:8" s="32" customFormat="1" ht="15" x14ac:dyDescent="0.3">
      <c r="A16" s="53"/>
      <c r="B16" s="53"/>
      <c r="C16" s="53"/>
      <c r="D16" s="133"/>
      <c r="E16" s="94"/>
      <c r="F16" s="94"/>
      <c r="G16" s="134"/>
      <c r="H16" s="97"/>
    </row>
    <row r="17" spans="1:8" s="32" customFormat="1" ht="15" x14ac:dyDescent="0.3">
      <c r="A17" s="53"/>
      <c r="B17" s="53"/>
      <c r="C17" s="53"/>
      <c r="D17" s="133"/>
      <c r="E17" s="94"/>
      <c r="F17" s="94"/>
      <c r="G17" s="134"/>
      <c r="H17" s="97"/>
    </row>
    <row r="18" spans="1:8" s="32" customFormat="1" ht="15" x14ac:dyDescent="0.3">
      <c r="A18" s="53"/>
      <c r="B18" s="53"/>
      <c r="C18" s="53"/>
      <c r="D18" s="133"/>
      <c r="E18" s="94"/>
      <c r="F18" s="94"/>
      <c r="G18" s="134"/>
      <c r="H18" s="97"/>
    </row>
    <row r="19" spans="1:8" s="32" customFormat="1" ht="15" x14ac:dyDescent="0.3">
      <c r="A19" s="53"/>
      <c r="B19" s="53"/>
      <c r="C19" s="53"/>
      <c r="D19" s="133"/>
      <c r="E19" s="94"/>
      <c r="F19" s="94"/>
      <c r="G19" s="134"/>
      <c r="H19" s="97"/>
    </row>
    <row r="20" spans="1:8" ht="16.3" x14ac:dyDescent="0.4">
      <c r="A20" s="14"/>
      <c r="B20" s="14"/>
      <c r="C20" s="14"/>
      <c r="D20" s="14"/>
      <c r="E20" s="14"/>
      <c r="F20" s="14"/>
      <c r="G20" s="14"/>
      <c r="H20" s="60"/>
    </row>
    <row r="21" spans="1:8" ht="20.149999999999999" customHeight="1" x14ac:dyDescent="0.4">
      <c r="A21" s="14"/>
      <c r="B21" s="14"/>
      <c r="C21" s="14"/>
      <c r="D21" s="14"/>
      <c r="E21" s="14"/>
      <c r="F21" s="14"/>
      <c r="G21" s="46" t="s">
        <v>143</v>
      </c>
      <c r="H21" s="61">
        <f>SUM(H6:H20)</f>
        <v>800</v>
      </c>
    </row>
  </sheetData>
  <sheetProtection sheet="1" insertRows="0"/>
  <mergeCells count="3">
    <mergeCell ref="A2:H2"/>
    <mergeCell ref="A3:H3"/>
    <mergeCell ref="A4:H4"/>
  </mergeCells>
  <dataValidations disablePrompts="1" count="1">
    <dataValidation type="list" allowBlank="1" showInputMessage="1" showErrorMessage="1" sqref="C6:C20" xr:uid="{97570438-9322-4AC5-A06D-18C629866848}">
      <formula1>"Individual, Political Party, Company, Trade Union, Building Society, Limited Liability Partnership, Friendly Society, Unincorporated Association, Trust"</formula1>
    </dataValidation>
  </dataValidations>
  <hyperlinks>
    <hyperlink ref="A3" r:id="rId1" display="https://www.electoralcommission.org.uk/Senedd-elections-accepting-donations" xr:uid="{2CA98208-C20C-D54E-8CE1-813350BC1C5B}"/>
    <hyperlink ref="A3:H3" r:id="rId2" display="electoralcommission.org.uk/Senedd-elections-accepting-donations" xr:uid="{0AFE8F24-0CC7-4D6A-A652-C88D9BFFE557}"/>
  </hyperlinks>
  <pageMargins left="0.7" right="0.7" top="0.75" bottom="0.75" header="0.3" footer="0.3"/>
  <pageSetup paperSize="9" scale="62" orientation="landscape" r:id="rId3"/>
  <headerFooter>
    <oddHeader>&amp;C&amp;G</oddHeader>
    <oddFooter>&amp;RPage &amp;P of &amp;N</oddFooter>
  </headerFooter>
  <ignoredErrors>
    <ignoredError sqref="D6" numberStoredAsText="1"/>
  </ignoredErrors>
  <legacyDrawing r:id="rId4"/>
  <legacyDrawingHF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D a t a M a s h u p   x m l n s = " h t t p : / / s c h e m a s . m i c r o s o f t . c o m / D a t a M a s h u p " > A A A A A B Y D A A B Q S w M E F A A C A A g A p o 0 H W f Y S c a i m A A A A 9 g A A A B I A H A B D b 2 5 m a W c v U G F j a 2 F n Z S 5 4 b W w g o h g A K K A U A A A A A A A A A A A A A A A A A A A A A A A A A A A A h Y 8 x D o I w G I W v Q r r T l h K j I T 8 l 0 c F F E h M T 4 9 q U C o 1 Q D C 2 W u z l 4 J K 8 g R l E 3 x / e 9 b 3 j v f r 1 B N j R 1 c F G d 1 a 1 J U Y Q p C p S R b a F N m a L e H c M F y j h s h T y J U g W j b G w y 2 C J F l X P n h B D v P f Y x b r u S M E o j c s g 3 O 1 m p R q C P r P / L o T b W C S M V 4 r B / j e E M R z H F M z b H F M g E I d f m K 7 B x 7 7 P 9 g b D q a 9 d 3 i i s T r p d A p g j k / Y E / A F B L A w Q U A A I A C A C m j Q d 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o 0 H W S i K R 7 g O A A A A E Q A A A B M A H A B G b 3 J t d W x h c y 9 T Z W N 0 a W 9 u M S 5 t I K I Y A C i g F A A A A A A A A A A A A A A A A A A A A A A A A A A A A C t O T S 7 J z M 9 T C I b Q h t Y A U E s B A i 0 A F A A C A A g A p o 0 H W f Y S c a i m A A A A 9 g A A A B I A A A A A A A A A A A A A A A A A A A A A A E N v b m Z p Z y 9 Q Y W N r Y W d l L n h t b F B L A Q I t A B Q A A g A I A K a N B 1 k P y u m r p A A A A O k A A A A T A A A A A A A A A A A A A A A A A P I A A A B b Q 2 9 u d G V u d F 9 U e X B l c 1 0 u e G 1 s U E s B A i 0 A F A A C A A g A p o 0 H 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s W 4 L o d T l J H l 5 x G a H K M p j 0 A A A A A A g A A A A A A A 2 Y A A M A A A A A Q A A A A y + o p P L M F p 9 i A 6 1 Y F R A o K e w A A A A A E g A A A o A A A A B A A A A C S i b G / F + J h 7 s F x y N j x r D U 1 U A A A A K j l 2 W V b v 6 p M P z T P i O / W u B q 8 D x Z S L I A P Q t 6 n 8 u m S / h M C 5 9 X d N Z b Y t K 2 2 A m u j g R I x t D c V j C 1 b f e / K f d 7 D P G L 9 B B a i v E Y Q m i t 5 U U + / B o i u V H 4 k F A A A A J 0 c W U g 1 n G i q 4 i 1 W n 0 P b X 1 v u / O G 6 < / D a t a M a s h u p > 
</file>

<file path=customXml/item2.xml><?xml version="1.0" encoding="utf-8"?>
<LongProperties xmlns="http://schemas.microsoft.com/office/2006/metadata/longProperties">
  <LongProp xmlns="" name="TaxCatchAll"><![CDATA[208;#2014|617f0b36-e4a3-41f9-b91a-15e24c883e6d;#801;#Official|77462fb2-11a1-4cd5-8628-4e6081b9477e;#12;#Party and election finance|b7407076-d1a0-4de2-a680-db5dac1f6237;#2;#UK wide|6834a7d2-fb91-47b3-99a3-3181df52306f;#1;#All staff|1a1e0e6e-8d96-4235-ac5f-9f1dcc3600b0]]></LongProp>
</LongProperties>
</file>

<file path=customXml/item3.xml><?xml version="1.0" encoding="utf-8"?>
<p:properties xmlns:p="http://schemas.microsoft.com/office/2006/metadata/properties" xmlns:xsi="http://www.w3.org/2001/XMLSchema-instance" xmlns:pc="http://schemas.microsoft.com/office/infopath/2007/PartnerControls">
  <documentManagement>
    <p86ee3f40e994703aa652c4a83bf2012 xmlns="984048cf-b157-4c76-ab9d-17fdbae6ccd2">
      <Terms xmlns="http://schemas.microsoft.com/office/infopath/2007/PartnerControls">
        <TermInfo xmlns="http://schemas.microsoft.com/office/infopath/2007/PartnerControls">
          <TermName xmlns="http://schemas.microsoft.com/office/infopath/2007/PartnerControls">Candidate and Agent</TermName>
          <TermId xmlns="http://schemas.microsoft.com/office/infopath/2007/PartnerControls">2d643786-cec7-493d-b648-efd024d3beba</TermId>
        </TermInfo>
      </Terms>
    </p86ee3f40e994703aa652c4a83bf2012>
    <TaxCatchAll xmlns="fc73922b-ee12-4d47-9fe9-79c993e89b0c">
      <Value>65</Value>
      <Value>100</Value>
      <Value>81</Value>
      <Value>149</Value>
      <Value>91</Value>
    </TaxCatchAll>
    <c81ad1651dae40d7a7841238113abca6 xmlns="984048cf-b157-4c76-ab9d-17fdbae6ccd2">
      <Terms xmlns="http://schemas.microsoft.com/office/infopath/2007/PartnerControls">
        <TermInfo xmlns="http://schemas.microsoft.com/office/infopath/2007/PartnerControls">
          <TermName xmlns="http://schemas.microsoft.com/office/infopath/2007/PartnerControls">Wales</TermName>
          <TermId xmlns="http://schemas.microsoft.com/office/infopath/2007/PartnerControls">067e2ff8-581f-4d30-81c0-e3b3fe8fc8a2</TermId>
        </TermInfo>
      </Terms>
    </c81ad1651dae40d7a7841238113abca6>
    <m4458c32a9514596a6b09d15e330dc6e xmlns="984048cf-b157-4c76-ab9d-17fdbae6ccd2">
      <Terms xmlns="http://schemas.microsoft.com/office/infopath/2007/PartnerControls">
        <TermInfo xmlns="http://schemas.microsoft.com/office/infopath/2007/PartnerControls">
          <TermName xmlns="http://schemas.microsoft.com/office/infopath/2007/PartnerControls">Senedd</TermName>
          <TermId xmlns="http://schemas.microsoft.com/office/infopath/2007/PartnerControls">4932be8b-116f-4624-84a2-9e04dce34ffe</TermId>
        </TermInfo>
        <TermInfo xmlns="http://schemas.microsoft.com/office/infopath/2007/PartnerControls">
          <TermName xmlns="http://schemas.microsoft.com/office/infopath/2007/PartnerControls">Spending Return</TermName>
          <TermId xmlns="http://schemas.microsoft.com/office/infopath/2007/PartnerControls">fec22230-5816-4397-b39c-8dc627aeff5e</TermId>
        </TermInfo>
      </Terms>
    </m4458c32a9514596a6b09d15e330dc6e>
    <ka0a6e2323e540eb9726d31cf5edf829 xmlns="984048cf-b157-4c76-ab9d-17fdbae6ccd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995d1e85-6271-4feb-8bee-168788f63963</TermId>
        </TermInfo>
      </Terms>
    </ka0a6e2323e540eb9726d31cf5edf829>
    <Language_x0020__x0028_EA_x0029_ xmlns="fc73922b-ee12-4d47-9fe9-79c993e89b0c">English</Language_x0020__x0028_EA_x0029_>
    <lcf76f155ced4ddcb4097134ff3c332f xmlns="984048cf-b157-4c76-ab9d-17fdbae6ccd2">
      <Terms xmlns="http://schemas.microsoft.com/office/infopath/2007/PartnerControls"/>
    </lcf76f155ced4ddcb4097134ff3c332f>
    <Guidance_x0020_type xmlns="984048cf-b157-4c76-ab9d-17fdbae6ccd2">Forms</Guidance_x0020_type>
    <_dlc_DocId xmlns="fc73922b-ee12-4d47-9fe9-79c993e89b0c">ECHRS-1807485911-1228</_dlc_DocId>
    <_dlc_DocIdUrl xmlns="fc73922b-ee12-4d47-9fe9-79c993e89b0c">
      <Url>https://electoralcommissionorguk.sharepoint.com/teams/CT_RG/_layouts/15/DocIdRedir.aspx?ID=ECHRS-1807485911-1228</Url>
      <Description>ECHRS-1807485911-1228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936806A200EEDF4FBF96431200787B80" ma:contentTypeVersion="25" ma:contentTypeDescription="Create a new document." ma:contentTypeScope="" ma:versionID="dc95582275e197972ec7edfbe5c1ab6e">
  <xsd:schema xmlns:xsd="http://www.w3.org/2001/XMLSchema" xmlns:xs="http://www.w3.org/2001/XMLSchema" xmlns:p="http://schemas.microsoft.com/office/2006/metadata/properties" xmlns:ns2="fc73922b-ee12-4d47-9fe9-79c993e89b0c" xmlns:ns3="984048cf-b157-4c76-ab9d-17fdbae6ccd2" targetNamespace="http://schemas.microsoft.com/office/2006/metadata/properties" ma:root="true" ma:fieldsID="ce79a8dd5a77a6a4677a332b988d059e" ns2:_="" ns3:_="">
    <xsd:import namespace="fc73922b-ee12-4d47-9fe9-79c993e89b0c"/>
    <xsd:import namespace="984048cf-b157-4c76-ab9d-17fdbae6ccd2"/>
    <xsd:element name="properties">
      <xsd:complexType>
        <xsd:sequence>
          <xsd:element name="documentManagement">
            <xsd:complexType>
              <xsd:all>
                <xsd:element ref="ns2:_dlc_DocId" minOccurs="0"/>
                <xsd:element ref="ns2:_dlc_DocIdUrl" minOccurs="0"/>
                <xsd:element ref="ns2:_dlc_DocIdPersistId" minOccurs="0"/>
                <xsd:element ref="ns2:Language_x0020__x0028_EA_x0029_"/>
                <xsd:element ref="ns3:Guidance_x0020_type"/>
                <xsd:element ref="ns3:p86ee3f40e994703aa652c4a83bf2012" minOccurs="0"/>
                <xsd:element ref="ns3:m4458c32a9514596a6b09d15e330dc6e" minOccurs="0"/>
                <xsd:element ref="ns3:c81ad1651dae40d7a7841238113abca6" minOccurs="0"/>
                <xsd:element ref="ns3:ka0a6e2323e540eb9726d31cf5edf829" minOccurs="0"/>
                <xsd:element ref="ns2:TaxCatchAll" minOccurs="0"/>
                <xsd:element ref="ns3:MediaServiceMetadata" minOccurs="0"/>
                <xsd:element ref="ns3:MediaServiceFastMetadata" minOccurs="0"/>
                <xsd:element ref="ns3:MediaServiceObjectDetectorVersions"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anguage_x0020__x0028_EA_x0029_" ma:index="7" ma:displayName="Language (EA)" ma:default="English" ma:format="Dropdown" ma:internalName="Language_x0020__x0028_EA_x0029_" ma:readOnly="false">
      <xsd:simpleType>
        <xsd:restriction base="dms:Choice">
          <xsd:enumeration value="English"/>
          <xsd:enumeration value="Welsh"/>
        </xsd:restriction>
      </xsd:simpleType>
    </xsd:element>
    <xsd:element name="TaxCatchAll" ma:index="21" nillable="true" ma:displayName="Taxonomy Catch All Column" ma:hidden="true" ma:list="{6a46d2b1-ce04-439c-8c37-4f489dc377f6}" ma:internalName="TaxCatchAll"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048cf-b157-4c76-ab9d-17fdbae6ccd2" elementFormDefault="qualified">
    <xsd:import namespace="http://schemas.microsoft.com/office/2006/documentManagement/types"/>
    <xsd:import namespace="http://schemas.microsoft.com/office/infopath/2007/PartnerControls"/>
    <xsd:element name="Guidance_x0020_type" ma:index="8" ma:displayName="Guidance type" ma:format="Dropdown" ma:internalName="Guidance_x0020_type" ma:readOnly="false">
      <xsd:simpleType>
        <xsd:restriction base="dms:Choice">
          <xsd:enumeration value="Core guidance"/>
          <xsd:enumeration value="Forms"/>
          <xsd:enumeration value="Team resource"/>
        </xsd:restriction>
      </xsd:simpleType>
    </xsd:element>
    <xsd:element name="p86ee3f40e994703aa652c4a83bf2012" ma:index="10" ma:taxonomy="true" ma:internalName="p86ee3f40e994703aa652c4a83bf2012" ma:taxonomyFieldName="Audience" ma:displayName="Audience" ma:readOnly="false" ma:default="" ma:fieldId="{986ee3f4-0e99-4703-aa65-2c4a83bf2012}" ma:taxonomyMulti="true" ma:sspId="7c0fde62-7cba-4014-acb1-76457a673074" ma:termSetId="e2ae87d3-055b-49a2-9bfa-d4aff6b27ed1" ma:anchorId="1dc8212b-b045-42a0-9cfb-ad3d02a95783" ma:open="false" ma:isKeyword="false">
      <xsd:complexType>
        <xsd:sequence>
          <xsd:element ref="pc:Terms" minOccurs="0" maxOccurs="1"/>
        </xsd:sequence>
      </xsd:complexType>
    </xsd:element>
    <xsd:element name="m4458c32a9514596a6b09d15e330dc6e" ma:index="12" ma:taxonomy="true" ma:internalName="m4458c32a9514596a6b09d15e330dc6e" ma:taxonomyFieldName="Event_x0020__x002f__x0020_circumstance" ma:displayName="Event / circumstance" ma:readOnly="false" ma:fieldId="{64458c32-a951-4596-a6b0-9d15e330dc6e}" ma:taxonomyMulti="true" ma:sspId="7c0fde62-7cba-4014-acb1-76457a673074" ma:termSetId="22883ab1-20fa-409f-82a0-6cdff8d70e8a" ma:anchorId="96926345-9dd2-46c3-b6c9-10dc0974705a" ma:open="false" ma:isKeyword="false">
      <xsd:complexType>
        <xsd:sequence>
          <xsd:element ref="pc:Terms" minOccurs="0" maxOccurs="1"/>
        </xsd:sequence>
      </xsd:complexType>
    </xsd:element>
    <xsd:element name="c81ad1651dae40d7a7841238113abca6" ma:index="14" ma:taxonomy="true" ma:internalName="c81ad1651dae40d7a7841238113abca6" ma:taxonomyFieldName="Area" ma:displayName="Area" ma:readOnly="false" ma:default="64;#UK Wide|35497391-78cd-4432-a919-8eedf1a8689e" ma:fieldId="{c81ad165-1dae-40d7-a784-1238113abca6}"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ka0a6e2323e540eb9726d31cf5edf829" ma:index="16" ma:taxonomy="true" ma:internalName="ka0a6e2323e540eb9726d31cf5edf829" ma:taxonomyFieldName="Language" ma:displayName="Language" ma:readOnly="false" ma:default="65;#English|995d1e85-6271-4feb-8bee-168788f63963" ma:fieldId="{4a0a6e23-23e5-40eb-9726-d31cf5edf829}" ma:taxonomyMulti="true" ma:sspId="7c0fde62-7cba-4014-acb1-76457a673074" ma:termSetId="22883ab1-20fa-409f-82a0-6cdff8d70e8a" ma:anchorId="21235068-247f-4388-9039-5204c024842e"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E012D6-F5AE-49D5-B3A5-60FB282F9442}">
  <ds:schemaRefs>
    <ds:schemaRef ds:uri="http://schemas.microsoft.com/DataMashup"/>
  </ds:schemaRefs>
</ds:datastoreItem>
</file>

<file path=customXml/itemProps2.xml><?xml version="1.0" encoding="utf-8"?>
<ds:datastoreItem xmlns:ds="http://schemas.openxmlformats.org/officeDocument/2006/customXml" ds:itemID="{8A446B41-E71C-43D7-AA54-A26F9C3BC8BC}">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6EA2000D-0C45-471C-9C4A-3FDAE80A9BAA}">
  <ds:schemaRefs>
    <ds:schemaRef ds:uri="http://schemas.microsoft.com/office/2006/metadata/properties"/>
    <ds:schemaRef ds:uri="http://schemas.microsoft.com/office/infopath/2007/PartnerControls"/>
    <ds:schemaRef ds:uri="http://schemas.microsoft.com/office/2006/documentManagement/types"/>
    <ds:schemaRef ds:uri="http://purl.org/dc/terms/"/>
    <ds:schemaRef ds:uri="fc73922b-ee12-4d47-9fe9-79c993e89b0c"/>
    <ds:schemaRef ds:uri="984048cf-b157-4c76-ab9d-17fdbae6ccd2"/>
    <ds:schemaRef ds:uri="http://www.w3.org/XML/1998/namespace"/>
    <ds:schemaRef ds:uri="http://schemas.openxmlformats.org/package/2006/metadata/core-properties"/>
    <ds:schemaRef ds:uri="http://purl.org/dc/dcmitype/"/>
    <ds:schemaRef ds:uri="http://purl.org/dc/elements/1.1/"/>
  </ds:schemaRefs>
</ds:datastoreItem>
</file>

<file path=customXml/itemProps4.xml><?xml version="1.0" encoding="utf-8"?>
<ds:datastoreItem xmlns:ds="http://schemas.openxmlformats.org/officeDocument/2006/customXml" ds:itemID="{BA73C781-68D0-40E5-8CAA-14BC643B1138}">
  <ds:schemaRefs>
    <ds:schemaRef ds:uri="http://schemas.microsoft.com/sharepoint/v3/contenttype/forms"/>
  </ds:schemaRefs>
</ds:datastoreItem>
</file>

<file path=customXml/itemProps5.xml><?xml version="1.0" encoding="utf-8"?>
<ds:datastoreItem xmlns:ds="http://schemas.openxmlformats.org/officeDocument/2006/customXml" ds:itemID="{623ED667-811F-4E0E-9FB9-BBED6E2948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73922b-ee12-4d47-9fe9-79c993e89b0c"/>
    <ds:schemaRef ds:uri="984048cf-b157-4c76-ab9d-17fdbae6cc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99C4B646-8F34-4666-85FA-A6AAABFC3F4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Completing the return</vt:lpstr>
      <vt:lpstr>Main form</vt:lpstr>
      <vt:lpstr>Payments made</vt:lpstr>
      <vt:lpstr>Notional spending</vt:lpstr>
      <vt:lpstr>Other authorised spending</vt:lpstr>
      <vt:lpstr>Invoices not received</vt:lpstr>
      <vt:lpstr>Payments not made</vt:lpstr>
      <vt:lpstr>Personal expenses</vt:lpstr>
      <vt:lpstr>Permissible donations</vt:lpstr>
      <vt:lpstr>Impermissible donations</vt:lpstr>
      <vt:lpstr>Lists</vt:lpstr>
      <vt:lpstr>'Completing the return'!Print_Area</vt:lpstr>
      <vt:lpstr>'Impermissible donations'!Print_Area</vt:lpstr>
      <vt:lpstr>'Invoices not received'!Print_Area</vt:lpstr>
      <vt:lpstr>'Main form'!Print_Area</vt:lpstr>
      <vt:lpstr>'Notional spending'!Print_Area</vt:lpstr>
      <vt:lpstr>'Other authorised spending'!Print_Area</vt:lpstr>
      <vt:lpstr>'Payments made'!Print_Area</vt:lpstr>
      <vt:lpstr>'Payments not made'!Print_Area</vt:lpstr>
      <vt:lpstr>'Permissible donations'!Print_Area</vt:lpstr>
      <vt:lpstr>'Personal expenses'!Print_Area</vt:lpstr>
      <vt:lpstr>'Impermissible donations'!Print_Titles</vt:lpstr>
      <vt:lpstr>'Invoices not received'!Print_Titles</vt:lpstr>
      <vt:lpstr>'Notional spending'!Print_Titles</vt:lpstr>
      <vt:lpstr>'Other authorised spending'!Print_Titles</vt:lpstr>
      <vt:lpstr>'Payments made'!Print_Titles</vt:lpstr>
      <vt:lpstr>'Payments not made'!Print_Titles</vt:lpstr>
      <vt:lpstr>'Permissible donations'!Print_Titles</vt:lpstr>
      <vt:lpstr>'Personal expenses'!Print_Titles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2024-07-30T09:35:55Z</dcterms:created>
  <dcterms:modified xsi:type="dcterms:W3CDTF">2026-05-12T11:27:29Z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0x010100936806A200EEDF4FBF96431200787B80</vt:lpwstr>
  </property>
  <property fmtid="{D5CDD505-2E9C-101B-9397-08002B2CF9AE}" pid="3" name="Area">
    <vt:lpwstr>91;#Wales|067e2ff8-581f-4d30-81c0-e3b3fe8fc8a2</vt:lpwstr>
  </property>
  <property fmtid="{D5CDD505-2E9C-101B-9397-08002B2CF9AE}" pid="4" name="_dlc_DocIdItemGuid">
    <vt:lpwstr>6705d394-3e16-4f33-bf3a-f561da908bb2</vt:lpwstr>
  </property>
  <property fmtid="{D5CDD505-2E9C-101B-9397-08002B2CF9AE}" pid="5" name="Language">
    <vt:lpwstr>65;#English|995d1e85-6271-4feb-8bee-168788f63963</vt:lpwstr>
  </property>
  <property fmtid="{D5CDD505-2E9C-101B-9397-08002B2CF9AE}" pid="6" name="MediaServiceImageTags">
    <vt:lpwstr/>
  </property>
  <property fmtid="{D5CDD505-2E9C-101B-9397-08002B2CF9AE}" pid="7" name="Audience">
    <vt:lpwstr>149;#Candidate and Agent|2d643786-cec7-493d-b648-efd024d3beba</vt:lpwstr>
  </property>
  <property fmtid="{D5CDD505-2E9C-101B-9397-08002B2CF9AE}" pid="8" name="Event / circumstance">
    <vt:lpwstr>81;#Senedd|4932be8b-116f-4624-84a2-9e04dce34ffe;#100;#Spending Return|fec22230-5816-4397-b39c-8dc627aeff5e</vt:lpwstr>
  </property>
  <property fmtid="{D5CDD505-2E9C-101B-9397-08002B2CF9AE}" pid="9" name="Event_x0020__x002f__x0020_circumstance">
    <vt:lpwstr>81;#Senedd|4932be8b-116f-4624-84a2-9e04dce34ffe;#100;#Spending Return|fec22230-5816-4397-b39c-8dc627aeff5e</vt:lpwstr>
  </property>
</Properties>
</file>